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Tajništvo\Desktop\MAT ZA i REBALANS 2023.G\I REBALANS FINANCIJSKOG PLANA ZA 2023. G\"/>
    </mc:Choice>
  </mc:AlternateContent>
  <xr:revisionPtr revIDLastSave="0" documentId="13_ncr:1_{9C3C90F1-02F3-4253-9667-21753C1A9BFB}" xr6:coauthVersionLast="37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AŽETAK" sheetId="8" r:id="rId1"/>
    <sheet name="RAČUN PRIHODA I RASHODA" sheetId="14" r:id="rId2"/>
    <sheet name="RASHODI PREMA FUNKCIJSKOJ KLASI" sheetId="15" r:id="rId3"/>
    <sheet name="Račun financiranja" sheetId="6" r:id="rId4"/>
    <sheet name="VIŠAK-MANJAK" sheetId="13" r:id="rId5"/>
    <sheet name="POSEBNI DIO" sheetId="17" r:id="rId6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3" l="1"/>
  <c r="H9" i="13" l="1"/>
  <c r="I18" i="13"/>
  <c r="I17" i="13"/>
  <c r="I16" i="13"/>
  <c r="I15" i="13"/>
  <c r="I14" i="13"/>
  <c r="I12" i="13"/>
  <c r="I11" i="13"/>
  <c r="G9" i="13" l="1"/>
  <c r="I9" i="13"/>
  <c r="G13" i="13"/>
  <c r="H13" i="13"/>
  <c r="I13" i="13" s="1"/>
  <c r="H19" i="13" l="1"/>
  <c r="G19" i="13"/>
  <c r="H8" i="13"/>
  <c r="G8" i="13"/>
  <c r="G7" i="13" s="1"/>
  <c r="G6" i="13" s="1"/>
  <c r="I19" i="13" l="1"/>
  <c r="H7" i="13"/>
  <c r="I8" i="13"/>
  <c r="H35" i="8"/>
  <c r="F35" i="8"/>
  <c r="G35" i="8"/>
  <c r="H6" i="13" l="1"/>
  <c r="I6" i="13" s="1"/>
  <c r="I7" i="13"/>
  <c r="H26" i="8"/>
  <c r="G26" i="8"/>
  <c r="F26" i="8"/>
  <c r="H14" i="8"/>
  <c r="H43" i="8" s="1"/>
  <c r="G14" i="8"/>
  <c r="G43" i="8" s="1"/>
  <c r="F14" i="8"/>
  <c r="F43" i="8" s="1"/>
  <c r="H11" i="8"/>
  <c r="H42" i="8" s="1"/>
  <c r="G11" i="8"/>
  <c r="G42" i="8" s="1"/>
  <c r="F11" i="8"/>
  <c r="F42" i="8" l="1"/>
  <c r="F17" i="8"/>
  <c r="H44" i="8"/>
  <c r="G44" i="8"/>
  <c r="F44" i="8"/>
  <c r="H17" i="8"/>
  <c r="G17" i="8"/>
</calcChain>
</file>

<file path=xl/sharedStrings.xml><?xml version="1.0" encoding="utf-8"?>
<sst xmlns="http://schemas.openxmlformats.org/spreadsheetml/2006/main" count="506" uniqueCount="182">
  <si>
    <t>PRIHODI UKUPNO</t>
  </si>
  <si>
    <t>RASHODI UKUPNO</t>
  </si>
  <si>
    <t>RAZLIKA - VIŠAK / MANJAK</t>
  </si>
  <si>
    <t>NETO FINANCIRANJE</t>
  </si>
  <si>
    <t>Izvršenje 2021.</t>
  </si>
  <si>
    <t>Plan 2022.</t>
  </si>
  <si>
    <t>Razred</t>
  </si>
  <si>
    <t>Skupina</t>
  </si>
  <si>
    <t>Izvor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</si>
  <si>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</si>
  <si>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</si>
  <si>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</si>
  <si>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</si>
  <si>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</si>
  <si>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B. RAČUN FINANCIRANJA</t>
  </si>
  <si>
    <t>Primici od financijske imovine i zaduživanja</t>
  </si>
  <si>
    <t>Izdaci za financijsku imovinu i otplate zajmova</t>
  </si>
  <si>
    <t>I. OPĆI DIO</t>
  </si>
  <si>
    <t>Materijalni rashodi</t>
  </si>
  <si>
    <t>A) SAŽETAK RAČUNA PRIHODA I RASHODA</t>
  </si>
  <si>
    <t>B) SAŽETAK RAČUNA FINANCIRANJA</t>
  </si>
  <si>
    <t>UKUPAN DONOS VIŠKA / MANJKA IZ PRETHODNE(IH) GODINE***</t>
  </si>
  <si>
    <t>Rashodi za nabavu proizvedene dugotrajne imovine</t>
  </si>
  <si>
    <t>C) PRENESENI VIŠAK ILI PRENESENI MANJAK I VIŠEGODIŠNJI PLAN URAVNOTEŽENJA</t>
  </si>
  <si>
    <t>Naziv</t>
  </si>
  <si>
    <t>EUR</t>
  </si>
  <si>
    <t>EUR/KN*</t>
  </si>
  <si>
    <t>Plan 
za 2023.</t>
  </si>
  <si>
    <t>Brojčana oznaka i naziv</t>
  </si>
  <si>
    <t>Višak prihoda iz prethodne godine koji će se rasporediti</t>
  </si>
  <si>
    <t>Manjak prihoda iz prethodne godine za pokriće</t>
  </si>
  <si>
    <r>
      <rPr>
        <b/>
        <sz val="11"/>
        <rFont val="Times New Roman"/>
        <family val="1"/>
        <charset val="238"/>
      </rPr>
      <t>RAZLIKA</t>
    </r>
    <r>
      <rPr>
        <b/>
        <sz val="11"/>
        <color indexed="8"/>
        <rFont val="Times New Roman"/>
        <family val="1"/>
        <charset val="238"/>
      </rPr>
      <t xml:space="preserve"> VIŠAK / MANJAK IZ PRETHODNE(IH) GODINE KOJI ĆE SE RASPOREDITI / POKRITI</t>
    </r>
  </si>
  <si>
    <t>UKUPNO FINANCIJSKI PLAN (A.+B.+C.)</t>
  </si>
  <si>
    <t>PRIHODI, PRIMICI I VIŠAK</t>
  </si>
  <si>
    <t>RASHODI, IZDACI I MANJAK</t>
  </si>
  <si>
    <t>RAZLIKA</t>
  </si>
  <si>
    <t/>
  </si>
  <si>
    <t>IVANA PERKOVCA 90</t>
  </si>
  <si>
    <t>10430 Samobor</t>
  </si>
  <si>
    <t>OIB: 32251441747</t>
  </si>
  <si>
    <t>6</t>
  </si>
  <si>
    <t>7</t>
  </si>
  <si>
    <t>9</t>
  </si>
  <si>
    <t>VRSTA PRIHODA / PRIMITAKA</t>
  </si>
  <si>
    <t>3</t>
  </si>
  <si>
    <t>32</t>
  </si>
  <si>
    <t>37</t>
  </si>
  <si>
    <t>Naknade građanima i kućanstvima na temelju osiguranja i druge naknade</t>
  </si>
  <si>
    <t>34</t>
  </si>
  <si>
    <t>Financijski rashodi</t>
  </si>
  <si>
    <t>31</t>
  </si>
  <si>
    <t>4</t>
  </si>
  <si>
    <t>41</t>
  </si>
  <si>
    <t>Rashodi za nabavu neproizvedene dugotrajne imovine</t>
  </si>
  <si>
    <t>42</t>
  </si>
  <si>
    <t>36</t>
  </si>
  <si>
    <t>Pomoći dane u inozemstvo i unutar općeg proračuna</t>
  </si>
  <si>
    <t>O.Š.B.TONIJA - POMOĆI I - GRAD METO. MANJAK</t>
  </si>
  <si>
    <t>4.1.</t>
  </si>
  <si>
    <t>O.Š.B.TONIJA- POMOĆI MZO</t>
  </si>
  <si>
    <t>4.9.</t>
  </si>
  <si>
    <t>O.Š.B.TONIJA OPĆI PRIHODI I PRIMICI - GRAD METO. MANJAK</t>
  </si>
  <si>
    <t>1.1.</t>
  </si>
  <si>
    <t>O.Š.B.TONIOJA POSEBNE NAMJENE - GRAD METODO. MA.</t>
  </si>
  <si>
    <t>3.1.</t>
  </si>
  <si>
    <t>O.Š.B.TONIJA- OPĆI PRIHODI I PRIMICI - GRAD , METODO.MA.</t>
  </si>
  <si>
    <t>Manjak prihoda</t>
  </si>
  <si>
    <t>O.Š.B.TONIJA - ŠKOLA -  DONACIJE</t>
  </si>
  <si>
    <t>5.8.</t>
  </si>
  <si>
    <t>O.Š.B.TONIJA - ŠKOLA -POMOĆI</t>
  </si>
  <si>
    <t>O.Š.B.TONIJA - ŠKOLA -  POSEBNE NAMJENE</t>
  </si>
  <si>
    <t>3.9.</t>
  </si>
  <si>
    <t>Višak prihoda</t>
  </si>
  <si>
    <t>Rezultat poslovanja</t>
  </si>
  <si>
    <t>Vlastiti izvori</t>
  </si>
  <si>
    <t>UKUPAN DONOS VIŠKA / MANJKA IZ PRETHODNE(IH) GODINE</t>
  </si>
  <si>
    <t>C) PRENESENI VIŠAK/MANJAK PRIHODA NAD RASHODIMA</t>
  </si>
  <si>
    <t xml:space="preserve">        članak 5.</t>
  </si>
  <si>
    <t>Povećanje  / smanjenje</t>
  </si>
  <si>
    <t xml:space="preserve">Novi plan 2023. </t>
  </si>
  <si>
    <t>POVEĆANJE SMANJENJE</t>
  </si>
  <si>
    <t>Novi plan 2023.g.</t>
  </si>
  <si>
    <t>Izvor  4.9. OSNOVNE ŠKOLE - PRIHODI OD POMOĆI</t>
  </si>
  <si>
    <t>Izvor  4.1. GRAD SAMOBOR- POMOĆI</t>
  </si>
  <si>
    <t>Izvor  4. POMOĆI</t>
  </si>
  <si>
    <t>Izvor  3.1. GRAD SAMOBOR-POSEBNE NAMJENE</t>
  </si>
  <si>
    <t>Izvor  3. PRIHODI ZA POSEBNE NAMJENE</t>
  </si>
  <si>
    <t>Izvor  1.1. GRAD SAMOBOR-  Opći prihodi i  primici</t>
  </si>
  <si>
    <t>Izvor  1. OPĆI PRIHODI I PRIMICI</t>
  </si>
  <si>
    <t>MANJAK  PRIHODA POSLOVANJA</t>
  </si>
  <si>
    <t>92</t>
  </si>
  <si>
    <t>Izvor  5.8. OSNOVNE ŠKOLE - PRIHODI OD DONACIJA</t>
  </si>
  <si>
    <t>Izvor  5. DONACIJE</t>
  </si>
  <si>
    <t>Izvor  3.9. OSNOVNE ŠKOLE - POSEBNE NAMJENE</t>
  </si>
  <si>
    <t>Izvor  5.1. GRAD SAMOBOR-PRIHODI OD DONACIJA</t>
  </si>
  <si>
    <t>Izvor  2.9. OSNOVNE ŠKOLE - VLASTITI PRIHODI</t>
  </si>
  <si>
    <t>Izvor  2. VLASTITI PRIHODI</t>
  </si>
  <si>
    <t>Izvor  6.5. OSNOVNE ŠKOLE - PRIHODI OD NEFINANCIJE IMOVINE</t>
  </si>
  <si>
    <t>Izvor  6. PRIHODI OD PRODAJE NEFINANCIJSKE IMOVINE</t>
  </si>
  <si>
    <t>Korisnik  008 OSNOVNA ŠKOLA BOGUMIL TONI</t>
  </si>
  <si>
    <t xml:space="preserve">  SVEUKUPNO RASHODI / IZDACI</t>
  </si>
  <si>
    <t>VIŠAK PRIHODA POSLOVANJA</t>
  </si>
  <si>
    <t>Prihodi od prodaje proizvedene dugotrajne imovine</t>
  </si>
  <si>
    <t>72</t>
  </si>
  <si>
    <t>Prihodi iz nadležnog proračuna  temeljem ugovornih obveza</t>
  </si>
  <si>
    <t>67</t>
  </si>
  <si>
    <t>Prihodi od prodaje proizvoda i robe te pruženih usluga i prihodi od donacija</t>
  </si>
  <si>
    <t>66</t>
  </si>
  <si>
    <t>Prihodi od upravnih i administrativnih pristojbi, pristojbi po posebnim propisima i naknada</t>
  </si>
  <si>
    <t>65</t>
  </si>
  <si>
    <t>Prihodi od imovine</t>
  </si>
  <si>
    <t>64</t>
  </si>
  <si>
    <t>Pomoći iz inozemstva i od subjekata unutar općeg proračuna</t>
  </si>
  <si>
    <t>63</t>
  </si>
  <si>
    <t xml:space="preserve">  SVEUKUPNO PRIHODI</t>
  </si>
  <si>
    <t>PROMJENA 
POSTOTAK</t>
  </si>
  <si>
    <t>BROJ 
KONTA</t>
  </si>
  <si>
    <r>
      <t xml:space="preserve">                            </t>
    </r>
    <r>
      <rPr>
        <b/>
        <sz val="11"/>
        <rFont val="Arial"/>
        <family val="2"/>
        <charset val="238"/>
      </rPr>
      <t xml:space="preserve">             A. RAČUN PRIHODA I RASHODA</t>
    </r>
  </si>
  <si>
    <t>članak 2.</t>
  </si>
  <si>
    <t>OŠ BOGUMILA TONIJA</t>
  </si>
  <si>
    <t>Funkcijska klasifikacija  0960 Dodatne usluge u obrazovanju</t>
  </si>
  <si>
    <t>Funkcijska klasifikacija  0912 Osnovno obrazovanje</t>
  </si>
  <si>
    <t xml:space="preserve">           RAČUNI PREMA FUNKCIJSKOJ KLASIFIKACIJI</t>
  </si>
  <si>
    <t>A. RAČUNI PRIHODA I RASHODA</t>
  </si>
  <si>
    <t xml:space="preserve">I.   OPĆI DIO </t>
  </si>
  <si>
    <t xml:space="preserve">            Članak 4.</t>
  </si>
  <si>
    <t>I REBALANS FINANCIJSKOG  PLANA -  O. Š. BOGUMILA TONIJA  ZA 2023. GODINU</t>
  </si>
  <si>
    <t xml:space="preserve">I. OPĆI DIO </t>
  </si>
  <si>
    <r>
      <t xml:space="preserve">  </t>
    </r>
    <r>
      <rPr>
        <sz val="12"/>
        <rFont val="Arial"/>
        <family val="2"/>
        <charset val="238"/>
      </rPr>
      <t xml:space="preserve">   članak 3.</t>
    </r>
  </si>
  <si>
    <t xml:space="preserve">                             članak 1.</t>
  </si>
  <si>
    <t>VRSTA RASHODA / IZDATAKA</t>
  </si>
  <si>
    <t>članak 6.</t>
  </si>
  <si>
    <t>Plan 2023.g</t>
  </si>
  <si>
    <t>povečanje/ smanjenje</t>
  </si>
  <si>
    <t xml:space="preserve">Novi plan 2023.g. </t>
  </si>
  <si>
    <t>promjna postotak</t>
  </si>
  <si>
    <t>GRAD SAMOBOR- POMOĆI</t>
  </si>
  <si>
    <t>Izvor  4.1.</t>
  </si>
  <si>
    <t>GRAD SAMOBOR-  Opći prihodi i  primici</t>
  </si>
  <si>
    <t>Izvor  1.1.</t>
  </si>
  <si>
    <t>Vjetar u leđa - faza V - O.Š.Bogumila Tonija</t>
  </si>
  <si>
    <t>Tekući projekt T407138</t>
  </si>
  <si>
    <t>Pomoćnici u nastavi financirani iz Proračuna Grada</t>
  </si>
  <si>
    <t>Tekući projekt T407116</t>
  </si>
  <si>
    <t>Školska shema</t>
  </si>
  <si>
    <t>Tekući projekt T407106</t>
  </si>
  <si>
    <t>OSNOVNE ŠKOLE - PRIHODI OD NEFINANCIJE IMOVINE</t>
  </si>
  <si>
    <t>Izvor  6.5.</t>
  </si>
  <si>
    <t>OSNOVNE ŠKOLE - PRIHODI OD DONACIJA</t>
  </si>
  <si>
    <t>Izvor  5.8.</t>
  </si>
  <si>
    <t>OSNOVNE ŠKOLE - PRIHODI OD POMOĆI</t>
  </si>
  <si>
    <t>Izvor  4.9.</t>
  </si>
  <si>
    <t>OSNOVNE ŠKOLE - POSEBNE NAMJENE</t>
  </si>
  <si>
    <t>Izvor  3.9.</t>
  </si>
  <si>
    <t>Ostali programi u osnovnom obrazovanju</t>
  </si>
  <si>
    <t>Aktivnost A407104</t>
  </si>
  <si>
    <t>Produženi boravak i školska prehrana</t>
  </si>
  <si>
    <t>Aktivnost A407103</t>
  </si>
  <si>
    <t>Izborna nastava i ostale izvannastavne aktivnosti</t>
  </si>
  <si>
    <t>Aktivnost A407101</t>
  </si>
  <si>
    <t>DODATNE POTREBE U OSNOVNOM ŠKOLSTVU</t>
  </si>
  <si>
    <t>Program 4071</t>
  </si>
  <si>
    <t>Ulaganja na materijalnoj imovini</t>
  </si>
  <si>
    <t>Kapitalni projekt K407001</t>
  </si>
  <si>
    <t>Rashodi za zaposlene - OŠ Bogumila Tonija</t>
  </si>
  <si>
    <t>Aktivnost A407011</t>
  </si>
  <si>
    <t>GRAD SAMOBOR-POSEBNE NAMJENE</t>
  </si>
  <si>
    <t>Izvor  3.1.</t>
  </si>
  <si>
    <t>OSNOVNE ŠKOLE - VLASTITI PRIHODI</t>
  </si>
  <si>
    <t>Izvor  2.9.</t>
  </si>
  <si>
    <t>Aktivnost A407001</t>
  </si>
  <si>
    <t>DECENTRALIZIRANE FUNKCIJE</t>
  </si>
  <si>
    <t>Program 4070</t>
  </si>
  <si>
    <t>OSNOVNA ŠKOLA BOGUMIL TONI</t>
  </si>
  <si>
    <t>Korisnik  008</t>
  </si>
  <si>
    <t>Osnovna škola  Bogumila Tonija</t>
  </si>
  <si>
    <t>Proračunski korisnik 14259</t>
  </si>
  <si>
    <t>SVEUKUPNO RASHODI / IZDACI</t>
  </si>
  <si>
    <t>BROJ KONTA</t>
  </si>
  <si>
    <t>Novi plan za 2023. g.</t>
  </si>
  <si>
    <t>II POSEBNI DIO</t>
  </si>
  <si>
    <t>članak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</si>
</sst>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k_n_-;\-* #,##0.00\ _k_n_-;_-* &quot;-&quot;??\ _k_n_-;_-@_-"/>
    <numFmt numFmtId="164" formatCode="dd\.mm\.yyyy"/>
    <numFmt numFmtId="165" formatCode="[$-1041A]#,##0.00;\-\ #,##0.00"/>
    <numFmt numFmtId="166" formatCode="[$-1041A]h:mm"/>
    <numFmt numFmtId="167" formatCode="[$-1041A]dd\.mm\.yyyy"/>
  </numFmts>
  <fonts count="45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00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</font>
    <font>
      <b/>
      <sz val="10"/>
      <color indexed="8"/>
      <name val="Arial"/>
    </font>
    <font>
      <b/>
      <sz val="10"/>
      <name val="Arial"/>
    </font>
    <font>
      <b/>
      <sz val="11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</font>
    <font>
      <sz val="8"/>
      <color rgb="FF000000"/>
      <name val="Arial"/>
    </font>
    <font>
      <b/>
      <sz val="8"/>
      <color rgb="FF000000"/>
      <name val="Arial"/>
    </font>
    <font>
      <b/>
      <sz val="8"/>
      <color rgb="FFFFFFFF"/>
      <name val="Arial"/>
    </font>
    <font>
      <b/>
      <sz val="11"/>
      <name val="Calibri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1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E75"/>
        <bgColor rgb="FFFFEE75"/>
      </patternFill>
    </fill>
    <fill>
      <patternFill patternType="solid">
        <fgColor rgb="FFE1E1FF"/>
        <bgColor rgb="FFE1E1FF"/>
      </patternFill>
    </fill>
    <fill>
      <patternFill patternType="solid">
        <fgColor rgb="FFC1C1FF"/>
        <bgColor rgb="FFC1C1FF"/>
      </patternFill>
    </fill>
    <fill>
      <patternFill patternType="solid">
        <fgColor rgb="FFA3C9B9"/>
        <bgColor rgb="FFA3C9B9"/>
      </patternFill>
    </fill>
    <fill>
      <patternFill patternType="solid">
        <fgColor rgb="FF3535FF"/>
        <bgColor rgb="FF3535FF"/>
      </patternFill>
    </fill>
    <fill>
      <patternFill patternType="solid">
        <fgColor rgb="FF696969"/>
        <bgColor rgb="FF696969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9" fillId="0" borderId="0"/>
    <xf numFmtId="0" fontId="26" fillId="0" borderId="0"/>
    <xf numFmtId="0" fontId="26" fillId="0" borderId="0"/>
    <xf numFmtId="43" fontId="29" fillId="0" borderId="0" applyFont="0" applyFill="0" applyBorder="0" applyAlignment="0" applyProtection="0"/>
    <xf numFmtId="0" fontId="30" fillId="0" borderId="0"/>
    <xf numFmtId="0" fontId="36" fillId="0" borderId="0"/>
    <xf numFmtId="0" fontId="36" fillId="0" borderId="0"/>
  </cellStyleXfs>
  <cellXfs count="16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3" fontId="2" fillId="2" borderId="4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right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10" fillId="0" borderId="11" xfId="1" applyFont="1" applyBorder="1"/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/>
    </xf>
    <xf numFmtId="3" fontId="11" fillId="0" borderId="0" xfId="0" applyNumberFormat="1" applyFont="1" applyAlignment="1">
      <alignment horizontal="right"/>
    </xf>
    <xf numFmtId="0" fontId="15" fillId="0" borderId="0" xfId="0" applyFont="1"/>
    <xf numFmtId="0" fontId="11" fillId="0" borderId="0" xfId="0" applyFont="1" applyAlignment="1">
      <alignment horizontal="left" wrapText="1"/>
    </xf>
    <xf numFmtId="0" fontId="13" fillId="0" borderId="0" xfId="0" applyFont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7" fillId="0" borderId="0" xfId="0" quotePrefix="1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/>
    <xf numFmtId="0" fontId="20" fillId="0" borderId="0" xfId="0" applyFont="1"/>
    <xf numFmtId="0" fontId="11" fillId="0" borderId="0" xfId="0" quotePrefix="1" applyFont="1" applyAlignment="1">
      <alignment horizontal="center" vertical="center" wrapText="1"/>
    </xf>
    <xf numFmtId="0" fontId="11" fillId="5" borderId="2" xfId="0" applyFont="1" applyFill="1" applyBorder="1" applyAlignment="1">
      <alignment horizontal="left" vertical="center"/>
    </xf>
    <xf numFmtId="0" fontId="24" fillId="3" borderId="4" xfId="0" applyFont="1" applyFill="1" applyBorder="1" applyAlignment="1">
      <alignment vertical="center"/>
    </xf>
    <xf numFmtId="3" fontId="21" fillId="3" borderId="3" xfId="0" applyNumberFormat="1" applyFont="1" applyFill="1" applyBorder="1" applyAlignment="1">
      <alignment horizontal="right"/>
    </xf>
    <xf numFmtId="0" fontId="24" fillId="0" borderId="2" xfId="0" applyFont="1" applyBorder="1" applyAlignment="1">
      <alignment vertical="center" wrapText="1"/>
    </xf>
    <xf numFmtId="0" fontId="24" fillId="0" borderId="4" xfId="0" applyFont="1" applyBorder="1" applyAlignment="1">
      <alignment vertical="center"/>
    </xf>
    <xf numFmtId="3" fontId="22" fillId="0" borderId="3" xfId="0" applyNumberFormat="1" applyFont="1" applyBorder="1" applyAlignment="1">
      <alignment horizontal="right"/>
    </xf>
    <xf numFmtId="0" fontId="24" fillId="0" borderId="2" xfId="0" applyFont="1" applyBorder="1" applyAlignment="1">
      <alignment vertical="center"/>
    </xf>
    <xf numFmtId="0" fontId="23" fillId="3" borderId="1" xfId="0" applyFont="1" applyFill="1" applyBorder="1" applyAlignment="1">
      <alignment horizontal="left" vertical="center"/>
    </xf>
    <xf numFmtId="0" fontId="24" fillId="3" borderId="2" xfId="0" applyFont="1" applyFill="1" applyBorder="1" applyAlignment="1">
      <alignment vertical="center"/>
    </xf>
    <xf numFmtId="0" fontId="24" fillId="0" borderId="4" xfId="0" applyFont="1" applyBorder="1" applyAlignment="1">
      <alignment vertical="center" wrapText="1"/>
    </xf>
    <xf numFmtId="0" fontId="25" fillId="0" borderId="5" xfId="0" applyFont="1" applyBorder="1" applyAlignment="1">
      <alignment horizontal="right" vertical="center"/>
    </xf>
    <xf numFmtId="0" fontId="10" fillId="0" borderId="12" xfId="1" applyFont="1" applyBorder="1"/>
    <xf numFmtId="0" fontId="12" fillId="5" borderId="3" xfId="0" applyFont="1" applyFill="1" applyBorder="1" applyAlignment="1">
      <alignment horizontal="left"/>
    </xf>
    <xf numFmtId="3" fontId="21" fillId="4" borderId="3" xfId="0" quotePrefix="1" applyNumberFormat="1" applyFont="1" applyFill="1" applyBorder="1" applyAlignment="1">
      <alignment horizontal="right"/>
    </xf>
    <xf numFmtId="0" fontId="22" fillId="5" borderId="1" xfId="0" applyFont="1" applyFill="1" applyBorder="1" applyAlignment="1">
      <alignment horizontal="left" vertical="center"/>
    </xf>
    <xf numFmtId="0" fontId="12" fillId="0" borderId="2" xfId="0" applyFont="1" applyBorder="1"/>
    <xf numFmtId="0" fontId="21" fillId="5" borderId="2" xfId="0" applyFont="1" applyFill="1" applyBorder="1" applyAlignment="1">
      <alignment horizontal="left" vertical="center"/>
    </xf>
    <xf numFmtId="0" fontId="22" fillId="5" borderId="2" xfId="0" applyFont="1" applyFill="1" applyBorder="1" applyAlignment="1">
      <alignment horizontal="left" vertical="center"/>
    </xf>
    <xf numFmtId="16" fontId="12" fillId="5" borderId="3" xfId="0" applyNumberFormat="1" applyFont="1" applyFill="1" applyBorder="1" applyAlignment="1">
      <alignment horizontal="left"/>
    </xf>
    <xf numFmtId="0" fontId="12" fillId="5" borderId="1" xfId="0" applyFont="1" applyFill="1" applyBorder="1" applyAlignment="1">
      <alignment horizontal="left"/>
    </xf>
    <xf numFmtId="16" fontId="12" fillId="5" borderId="1" xfId="0" applyNumberFormat="1" applyFont="1" applyFill="1" applyBorder="1" applyAlignment="1">
      <alignment horizontal="left"/>
    </xf>
    <xf numFmtId="0" fontId="9" fillId="0" borderId="0" xfId="0" applyFont="1" applyAlignment="1">
      <alignment horizontal="center" vertical="center" wrapText="1"/>
    </xf>
    <xf numFmtId="43" fontId="21" fillId="3" borderId="3" xfId="4" applyNumberFormat="1" applyFont="1" applyFill="1" applyBorder="1" applyAlignment="1">
      <alignment horizontal="center"/>
    </xf>
    <xf numFmtId="43" fontId="22" fillId="0" borderId="3" xfId="4" applyNumberFormat="1" applyFont="1" applyBorder="1" applyAlignment="1">
      <alignment horizontal="center"/>
    </xf>
    <xf numFmtId="4" fontId="21" fillId="3" borderId="3" xfId="0" applyNumberFormat="1" applyFont="1" applyFill="1" applyBorder="1" applyAlignment="1">
      <alignment horizontal="right"/>
    </xf>
    <xf numFmtId="4" fontId="22" fillId="0" borderId="3" xfId="4" applyNumberFormat="1" applyFont="1" applyBorder="1" applyAlignment="1">
      <alignment horizontal="right"/>
    </xf>
    <xf numFmtId="4" fontId="22" fillId="0" borderId="3" xfId="0" applyNumberFormat="1" applyFont="1" applyBorder="1" applyAlignment="1">
      <alignment horizontal="right"/>
    </xf>
    <xf numFmtId="4" fontId="21" fillId="4" borderId="3" xfId="0" quotePrefix="1" applyNumberFormat="1" applyFont="1" applyFill="1" applyBorder="1" applyAlignment="1">
      <alignment horizontal="right"/>
    </xf>
    <xf numFmtId="4" fontId="22" fillId="5" borderId="3" xfId="0" quotePrefix="1" applyNumberFormat="1" applyFont="1" applyFill="1" applyBorder="1" applyAlignment="1">
      <alignment horizontal="right"/>
    </xf>
    <xf numFmtId="4" fontId="22" fillId="5" borderId="3" xfId="0" applyNumberFormat="1" applyFont="1" applyFill="1" applyBorder="1" applyAlignment="1">
      <alignment horizontal="right"/>
    </xf>
    <xf numFmtId="4" fontId="23" fillId="0" borderId="3" xfId="0" applyNumberFormat="1" applyFont="1" applyBorder="1" applyAlignment="1">
      <alignment horizontal="right"/>
    </xf>
    <xf numFmtId="0" fontId="30" fillId="0" borderId="0" xfId="5"/>
    <xf numFmtId="4" fontId="31" fillId="7" borderId="0" xfId="5" applyNumberFormat="1" applyFont="1" applyFill="1"/>
    <xf numFmtId="0" fontId="31" fillId="7" borderId="0" xfId="5" applyFont="1" applyFill="1"/>
    <xf numFmtId="4" fontId="31" fillId="6" borderId="0" xfId="5" applyNumberFormat="1" applyFont="1" applyFill="1"/>
    <xf numFmtId="0" fontId="31" fillId="6" borderId="0" xfId="5" applyFont="1" applyFill="1"/>
    <xf numFmtId="4" fontId="30" fillId="0" borderId="0" xfId="5" applyNumberFormat="1"/>
    <xf numFmtId="0" fontId="6" fillId="0" borderId="0" xfId="5" applyFont="1"/>
    <xf numFmtId="4" fontId="32" fillId="0" borderId="0" xfId="5" applyNumberFormat="1" applyFont="1"/>
    <xf numFmtId="0" fontId="32" fillId="0" borderId="0" xfId="5" applyFont="1"/>
    <xf numFmtId="4" fontId="31" fillId="9" borderId="0" xfId="5" applyNumberFormat="1" applyFont="1" applyFill="1"/>
    <xf numFmtId="0" fontId="31" fillId="9" borderId="0" xfId="5" applyFont="1" applyFill="1"/>
    <xf numFmtId="0" fontId="32" fillId="0" borderId="0" xfId="5" applyFont="1" applyAlignment="1">
      <alignment wrapText="1"/>
    </xf>
    <xf numFmtId="0" fontId="5" fillId="0" borderId="0" xfId="5" applyFont="1"/>
    <xf numFmtId="0" fontId="32" fillId="0" borderId="0" xfId="5" applyFont="1" applyAlignment="1">
      <alignment horizontal="center"/>
    </xf>
    <xf numFmtId="0" fontId="32" fillId="0" borderId="0" xfId="5" applyFont="1" applyAlignment="1">
      <alignment horizontal="center"/>
    </xf>
    <xf numFmtId="20" fontId="30" fillId="0" borderId="0" xfId="5" applyNumberFormat="1" applyAlignment="1">
      <alignment horizontal="left"/>
    </xf>
    <xf numFmtId="0" fontId="30" fillId="0" borderId="0" xfId="5" applyAlignment="1">
      <alignment horizontal="right"/>
    </xf>
    <xf numFmtId="164" fontId="30" fillId="0" borderId="0" xfId="5" applyNumberFormat="1" applyAlignment="1">
      <alignment horizontal="left"/>
    </xf>
    <xf numFmtId="4" fontId="31" fillId="8" borderId="0" xfId="5" applyNumberFormat="1" applyFont="1" applyFill="1"/>
    <xf numFmtId="0" fontId="31" fillId="8" borderId="0" xfId="5" applyFont="1" applyFill="1"/>
    <xf numFmtId="0" fontId="27" fillId="0" borderId="0" xfId="5" applyFont="1"/>
    <xf numFmtId="0" fontId="27" fillId="0" borderId="0" xfId="5" applyFont="1" applyAlignment="1">
      <alignment horizontal="center"/>
    </xf>
    <xf numFmtId="0" fontId="33" fillId="0" borderId="0" xfId="5" applyFont="1"/>
    <xf numFmtId="4" fontId="33" fillId="0" borderId="0" xfId="5" applyNumberFormat="1" applyFont="1"/>
    <xf numFmtId="0" fontId="11" fillId="0" borderId="0" xfId="0" applyFont="1" applyAlignment="1">
      <alignment horizontal="center" vertical="center" wrapText="1"/>
    </xf>
    <xf numFmtId="0" fontId="6" fillId="0" borderId="0" xfId="5" applyFont="1" applyAlignment="1">
      <alignment horizontal="center"/>
    </xf>
    <xf numFmtId="0" fontId="34" fillId="0" borderId="0" xfId="0" applyFont="1" applyAlignment="1">
      <alignment horizontal="center" vertical="center" wrapText="1"/>
    </xf>
    <xf numFmtId="0" fontId="37" fillId="0" borderId="0" xfId="6" applyFont="1" applyFill="1" applyBorder="1"/>
    <xf numFmtId="165" fontId="38" fillId="0" borderId="0" xfId="7" applyNumberFormat="1" applyFont="1" applyFill="1" applyBorder="1" applyAlignment="1">
      <alignment horizontal="right" vertical="center" wrapText="1" readingOrder="1"/>
    </xf>
    <xf numFmtId="0" fontId="38" fillId="0" borderId="0" xfId="7" applyNumberFormat="1" applyFont="1" applyFill="1" applyBorder="1" applyAlignment="1">
      <alignment horizontal="left" vertical="center" wrapText="1" readingOrder="1"/>
    </xf>
    <xf numFmtId="165" fontId="39" fillId="0" borderId="0" xfId="7" applyNumberFormat="1" applyFont="1" applyFill="1" applyBorder="1" applyAlignment="1">
      <alignment horizontal="right" vertical="center" wrapText="1" readingOrder="1"/>
    </xf>
    <xf numFmtId="0" fontId="39" fillId="0" borderId="0" xfId="7" applyNumberFormat="1" applyFont="1" applyFill="1" applyBorder="1" applyAlignment="1">
      <alignment horizontal="left" vertical="center" wrapText="1" readingOrder="1"/>
    </xf>
    <xf numFmtId="165" fontId="39" fillId="10" borderId="0" xfId="7" applyNumberFormat="1" applyFont="1" applyFill="1" applyBorder="1" applyAlignment="1">
      <alignment horizontal="right" vertical="center" wrapText="1" readingOrder="1"/>
    </xf>
    <xf numFmtId="0" fontId="39" fillId="10" borderId="0" xfId="7" applyNumberFormat="1" applyFont="1" applyFill="1" applyBorder="1" applyAlignment="1">
      <alignment horizontal="left" vertical="center" wrapText="1" readingOrder="1"/>
    </xf>
    <xf numFmtId="165" fontId="39" fillId="11" borderId="0" xfId="7" applyNumberFormat="1" applyFont="1" applyFill="1" applyBorder="1" applyAlignment="1">
      <alignment horizontal="right" vertical="center" wrapText="1" readingOrder="1"/>
    </xf>
    <xf numFmtId="0" fontId="39" fillId="11" borderId="0" xfId="7" applyNumberFormat="1" applyFont="1" applyFill="1" applyBorder="1" applyAlignment="1">
      <alignment horizontal="left" vertical="center" wrapText="1" readingOrder="1"/>
    </xf>
    <xf numFmtId="165" fontId="39" fillId="12" borderId="0" xfId="7" applyNumberFormat="1" applyFont="1" applyFill="1" applyBorder="1" applyAlignment="1">
      <alignment horizontal="right" vertical="center" wrapText="1" readingOrder="1"/>
    </xf>
    <xf numFmtId="0" fontId="39" fillId="12" borderId="0" xfId="7" applyNumberFormat="1" applyFont="1" applyFill="1" applyBorder="1" applyAlignment="1">
      <alignment horizontal="left" vertical="center" wrapText="1" readingOrder="1"/>
    </xf>
    <xf numFmtId="165" fontId="39" fillId="13" borderId="0" xfId="7" applyNumberFormat="1" applyFont="1" applyFill="1" applyBorder="1" applyAlignment="1">
      <alignment horizontal="right" vertical="center" wrapText="1" readingOrder="1"/>
    </xf>
    <xf numFmtId="0" fontId="39" fillId="13" borderId="0" xfId="7" applyNumberFormat="1" applyFont="1" applyFill="1" applyBorder="1" applyAlignment="1">
      <alignment horizontal="left" vertical="center" wrapText="1" readingOrder="1"/>
    </xf>
    <xf numFmtId="165" fontId="40" fillId="14" borderId="0" xfId="7" applyNumberFormat="1" applyFont="1" applyFill="1" applyBorder="1" applyAlignment="1">
      <alignment horizontal="right" vertical="center" wrapText="1" readingOrder="1"/>
    </xf>
    <xf numFmtId="0" fontId="40" fillId="14" borderId="0" xfId="7" applyNumberFormat="1" applyFont="1" applyFill="1" applyBorder="1" applyAlignment="1">
      <alignment horizontal="left" vertical="center" wrapText="1" readingOrder="1"/>
    </xf>
    <xf numFmtId="165" fontId="40" fillId="15" borderId="0" xfId="7" applyNumberFormat="1" applyFont="1" applyFill="1" applyBorder="1" applyAlignment="1">
      <alignment horizontal="right" vertical="center" wrapText="1" readingOrder="1"/>
    </xf>
    <xf numFmtId="0" fontId="40" fillId="15" borderId="0" xfId="7" applyNumberFormat="1" applyFont="1" applyFill="1" applyBorder="1" applyAlignment="1">
      <alignment horizontal="left" vertical="center" wrapText="1" readingOrder="1"/>
    </xf>
    <xf numFmtId="0" fontId="42" fillId="0" borderId="13" xfId="7" applyNumberFormat="1" applyFont="1" applyFill="1" applyBorder="1" applyAlignment="1">
      <alignment vertical="center" wrapText="1" readingOrder="1"/>
    </xf>
    <xf numFmtId="0" fontId="42" fillId="0" borderId="13" xfId="7" applyNumberFormat="1" applyFont="1" applyFill="1" applyBorder="1" applyAlignment="1">
      <alignment horizontal="right" vertical="center" wrapText="1" readingOrder="1"/>
    </xf>
    <xf numFmtId="0" fontId="23" fillId="3" borderId="1" xfId="0" quotePrefix="1" applyFont="1" applyFill="1" applyBorder="1" applyAlignment="1">
      <alignment horizontal="left" vertical="center" wrapText="1"/>
    </xf>
    <xf numFmtId="0" fontId="24" fillId="3" borderId="2" xfId="0" applyFont="1" applyFill="1" applyBorder="1" applyAlignment="1">
      <alignment vertical="center" wrapText="1"/>
    </xf>
    <xf numFmtId="0" fontId="24" fillId="3" borderId="4" xfId="0" applyFont="1" applyFill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21" fillId="4" borderId="1" xfId="0" applyFont="1" applyFill="1" applyBorder="1" applyAlignment="1">
      <alignment horizontal="left" vertical="center" wrapText="1"/>
    </xf>
    <xf numFmtId="0" fontId="21" fillId="4" borderId="2" xfId="0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left" vertical="center" wrapText="1"/>
    </xf>
    <xf numFmtId="0" fontId="23" fillId="0" borderId="1" xfId="0" quotePrefix="1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 wrapText="1"/>
    </xf>
    <xf numFmtId="0" fontId="21" fillId="0" borderId="7" xfId="0" quotePrefix="1" applyFont="1" applyBorder="1" applyAlignment="1">
      <alignment horizontal="center" vertical="center" wrapText="1"/>
    </xf>
    <xf numFmtId="0" fontId="21" fillId="0" borderId="8" xfId="0" quotePrefix="1" applyFont="1" applyBorder="1" applyAlignment="1">
      <alignment horizontal="center" vertical="center" wrapText="1"/>
    </xf>
    <xf numFmtId="0" fontId="21" fillId="0" borderId="10" xfId="0" quotePrefix="1" applyFont="1" applyBorder="1" applyAlignment="1">
      <alignment horizontal="center" vertical="center" wrapText="1"/>
    </xf>
    <xf numFmtId="0" fontId="21" fillId="0" borderId="6" xfId="0" quotePrefix="1" applyFont="1" applyBorder="1" applyAlignment="1">
      <alignment horizontal="center" vertical="center" wrapText="1"/>
    </xf>
    <xf numFmtId="0" fontId="21" fillId="0" borderId="5" xfId="0" quotePrefix="1" applyFont="1" applyBorder="1" applyAlignment="1">
      <alignment horizontal="center" vertical="center" wrapText="1"/>
    </xf>
    <xf numFmtId="0" fontId="21" fillId="0" borderId="9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23" fillId="3" borderId="1" xfId="0" applyFont="1" applyFill="1" applyBorder="1" applyAlignment="1">
      <alignment horizontal="left" vertical="center" wrapText="1"/>
    </xf>
    <xf numFmtId="0" fontId="24" fillId="3" borderId="4" xfId="0" applyFont="1" applyFill="1" applyBorder="1" applyAlignment="1">
      <alignment vertical="center"/>
    </xf>
    <xf numFmtId="0" fontId="32" fillId="0" borderId="0" xfId="5" applyFont="1" applyAlignment="1">
      <alignment horizontal="center"/>
    </xf>
    <xf numFmtId="0" fontId="30" fillId="0" borderId="0" xfId="5"/>
    <xf numFmtId="0" fontId="27" fillId="0" borderId="0" xfId="5" applyFont="1" applyAlignment="1">
      <alignment horizontal="center"/>
    </xf>
    <xf numFmtId="0" fontId="28" fillId="0" borderId="0" xfId="5" applyFont="1"/>
    <xf numFmtId="0" fontId="3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38" fillId="0" borderId="0" xfId="7" applyNumberFormat="1" applyFont="1" applyFill="1" applyBorder="1" applyAlignment="1">
      <alignment vertical="center" wrapText="1" readingOrder="1"/>
    </xf>
    <xf numFmtId="0" fontId="37" fillId="0" borderId="0" xfId="6" applyFont="1" applyFill="1" applyBorder="1"/>
    <xf numFmtId="165" fontId="38" fillId="0" borderId="0" xfId="7" applyNumberFormat="1" applyFont="1" applyFill="1" applyBorder="1" applyAlignment="1">
      <alignment horizontal="right" vertical="center" wrapText="1" readingOrder="1"/>
    </xf>
    <xf numFmtId="0" fontId="39" fillId="10" borderId="0" xfId="7" applyNumberFormat="1" applyFont="1" applyFill="1" applyBorder="1" applyAlignment="1">
      <alignment vertical="center" wrapText="1" readingOrder="1"/>
    </xf>
    <xf numFmtId="165" fontId="39" fillId="10" borderId="0" xfId="7" applyNumberFormat="1" applyFont="1" applyFill="1" applyBorder="1" applyAlignment="1">
      <alignment horizontal="right" vertical="center" wrapText="1" readingOrder="1"/>
    </xf>
    <xf numFmtId="0" fontId="39" fillId="0" borderId="0" xfId="7" applyNumberFormat="1" applyFont="1" applyFill="1" applyBorder="1" applyAlignment="1">
      <alignment vertical="center" wrapText="1" readingOrder="1"/>
    </xf>
    <xf numFmtId="165" fontId="39" fillId="0" borderId="0" xfId="7" applyNumberFormat="1" applyFont="1" applyFill="1" applyBorder="1" applyAlignment="1">
      <alignment horizontal="right" vertical="center" wrapText="1" readingOrder="1"/>
    </xf>
    <xf numFmtId="0" fontId="39" fillId="11" borderId="0" xfId="7" applyNumberFormat="1" applyFont="1" applyFill="1" applyBorder="1" applyAlignment="1">
      <alignment vertical="center" wrapText="1" readingOrder="1"/>
    </xf>
    <xf numFmtId="165" fontId="39" fillId="11" borderId="0" xfId="7" applyNumberFormat="1" applyFont="1" applyFill="1" applyBorder="1" applyAlignment="1">
      <alignment horizontal="right" vertical="center" wrapText="1" readingOrder="1"/>
    </xf>
    <xf numFmtId="0" fontId="39" fillId="12" borderId="0" xfId="7" applyNumberFormat="1" applyFont="1" applyFill="1" applyBorder="1" applyAlignment="1">
      <alignment vertical="center" wrapText="1" readingOrder="1"/>
    </xf>
    <xf numFmtId="165" fontId="39" fillId="12" borderId="0" xfId="7" applyNumberFormat="1" applyFont="1" applyFill="1" applyBorder="1" applyAlignment="1">
      <alignment horizontal="right" vertical="center" wrapText="1" readingOrder="1"/>
    </xf>
    <xf numFmtId="0" fontId="39" fillId="13" borderId="0" xfId="7" applyNumberFormat="1" applyFont="1" applyFill="1" applyBorder="1" applyAlignment="1">
      <alignment vertical="center" wrapText="1" readingOrder="1"/>
    </xf>
    <xf numFmtId="165" fontId="39" fillId="13" borderId="0" xfId="7" applyNumberFormat="1" applyFont="1" applyFill="1" applyBorder="1" applyAlignment="1">
      <alignment horizontal="right" vertical="center" wrapText="1" readingOrder="1"/>
    </xf>
    <xf numFmtId="0" fontId="42" fillId="0" borderId="13" xfId="7" applyNumberFormat="1" applyFont="1" applyFill="1" applyBorder="1" applyAlignment="1">
      <alignment vertical="center" wrapText="1" readingOrder="1"/>
    </xf>
    <xf numFmtId="0" fontId="41" fillId="0" borderId="13" xfId="7" applyNumberFormat="1" applyFont="1" applyFill="1" applyBorder="1" applyAlignment="1">
      <alignment vertical="top" wrapText="1"/>
    </xf>
    <xf numFmtId="0" fontId="42" fillId="0" borderId="13" xfId="7" applyNumberFormat="1" applyFont="1" applyFill="1" applyBorder="1" applyAlignment="1">
      <alignment horizontal="right" vertical="center" wrapText="1" readingOrder="1"/>
    </xf>
    <xf numFmtId="0" fontId="40" fillId="15" borderId="0" xfId="7" applyNumberFormat="1" applyFont="1" applyFill="1" applyBorder="1" applyAlignment="1">
      <alignment vertical="center" wrapText="1" readingOrder="1"/>
    </xf>
    <xf numFmtId="165" fontId="40" fillId="15" borderId="0" xfId="7" applyNumberFormat="1" applyFont="1" applyFill="1" applyBorder="1" applyAlignment="1">
      <alignment horizontal="right" vertical="center" wrapText="1" readingOrder="1"/>
    </xf>
    <xf numFmtId="0" fontId="40" fillId="14" borderId="0" xfId="7" applyNumberFormat="1" applyFont="1" applyFill="1" applyBorder="1" applyAlignment="1">
      <alignment vertical="center" wrapText="1" readingOrder="1"/>
    </xf>
    <xf numFmtId="165" fontId="40" fillId="14" borderId="0" xfId="7" applyNumberFormat="1" applyFont="1" applyFill="1" applyBorder="1" applyAlignment="1">
      <alignment horizontal="right" vertical="center" wrapText="1" readingOrder="1"/>
    </xf>
    <xf numFmtId="166" fontId="38" fillId="0" borderId="0" xfId="7" applyNumberFormat="1" applyFont="1" applyFill="1" applyBorder="1" applyAlignment="1">
      <alignment horizontal="left" vertical="top" wrapText="1" readingOrder="1"/>
    </xf>
    <xf numFmtId="0" fontId="38" fillId="0" borderId="0" xfId="7" applyNumberFormat="1" applyFont="1" applyFill="1" applyBorder="1" applyAlignment="1">
      <alignment vertical="top" wrapText="1" readingOrder="1"/>
    </xf>
    <xf numFmtId="0" fontId="43" fillId="0" borderId="0" xfId="7" applyNumberFormat="1" applyFont="1" applyFill="1" applyBorder="1" applyAlignment="1">
      <alignment horizontal="center" vertical="top" wrapText="1" readingOrder="1"/>
    </xf>
    <xf numFmtId="0" fontId="44" fillId="0" borderId="0" xfId="6" applyFont="1" applyFill="1" applyBorder="1"/>
    <xf numFmtId="0" fontId="42" fillId="0" borderId="0" xfId="7" applyNumberFormat="1" applyFont="1" applyFill="1" applyBorder="1" applyAlignment="1">
      <alignment horizontal="center" vertical="top" wrapText="1" readingOrder="1"/>
    </xf>
    <xf numFmtId="0" fontId="41" fillId="0" borderId="0" xfId="6" applyFont="1" applyFill="1" applyBorder="1"/>
    <xf numFmtId="167" fontId="38" fillId="0" borderId="0" xfId="7" applyNumberFormat="1" applyFont="1" applyFill="1" applyBorder="1" applyAlignment="1">
      <alignment horizontal="left" vertical="top" wrapText="1" readingOrder="1"/>
    </xf>
  </cellXfs>
  <cellStyles count="8">
    <cellStyle name="Normal" xfId="7" xr:uid="{44512E3B-63C1-4A3B-956E-F77CB870A5A4}"/>
    <cellStyle name="Normal 2" xfId="1" xr:uid="{FE97E582-1EA3-42F7-8AA9-0B9C915DC8FE}"/>
    <cellStyle name="Normal 3" xfId="2" xr:uid="{F243D64C-89C2-4019-956C-380FEC701681}"/>
    <cellStyle name="Normalno" xfId="0" builtinId="0"/>
    <cellStyle name="Normalno 2" xfId="3" xr:uid="{2893715E-DD68-446E-8A4F-951738188154}"/>
    <cellStyle name="Normalno 3" xfId="5" xr:uid="{AE5E6EF2-FBBE-417F-8721-C7D1049A9C22}"/>
    <cellStyle name="Normalno 4" xfId="6" xr:uid="{183F21F8-69C4-4937-8668-BC91346B89D0}"/>
    <cellStyle name="Zarez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DC505-1942-441C-B0AA-53F2C68CC2AC}">
  <sheetPr>
    <pageSetUpPr fitToPage="1"/>
  </sheetPr>
  <dimension ref="A3:K47"/>
  <sheetViews>
    <sheetView tabSelected="1" zoomScaleNormal="100" workbookViewId="0">
      <selection activeCell="F9" sqref="F9:H9"/>
    </sheetView>
  </sheetViews>
  <sheetFormatPr defaultRowHeight="15.75" x14ac:dyDescent="0.25"/>
  <cols>
    <col min="1" max="1" width="3.7109375" style="19" customWidth="1"/>
    <col min="2" max="4" width="9.140625" style="19"/>
    <col min="5" max="5" width="25.28515625" style="19" customWidth="1"/>
    <col min="6" max="6" width="19.85546875" style="19" customWidth="1"/>
    <col min="7" max="7" width="15.7109375" style="19" customWidth="1"/>
    <col min="8" max="8" width="17.5703125" style="19" customWidth="1"/>
    <col min="9" max="16384" width="9.140625" style="19"/>
  </cols>
  <sheetData>
    <row r="3" spans="1:8" ht="102.75" customHeight="1" x14ac:dyDescent="0.25">
      <c r="A3" s="125" t="s">
        <v>126</v>
      </c>
      <c r="B3" s="125"/>
      <c r="C3" s="125"/>
      <c r="D3" s="125"/>
      <c r="E3" s="125"/>
      <c r="F3" s="125"/>
      <c r="G3" s="125"/>
      <c r="H3" s="125"/>
    </row>
    <row r="4" spans="1:8" ht="23.25" customHeight="1" x14ac:dyDescent="0.25">
      <c r="A4" s="85"/>
      <c r="B4" s="85"/>
      <c r="C4" s="85"/>
      <c r="D4" s="85"/>
      <c r="E4" s="87" t="s">
        <v>129</v>
      </c>
      <c r="F4" s="85"/>
      <c r="G4" s="85"/>
      <c r="H4" s="85"/>
    </row>
    <row r="5" spans="1:8" x14ac:dyDescent="0.25">
      <c r="A5" s="125" t="s">
        <v>17</v>
      </c>
      <c r="B5" s="125"/>
      <c r="C5" s="125"/>
      <c r="D5" s="125"/>
      <c r="E5" s="125"/>
      <c r="F5" s="125"/>
      <c r="G5" s="125"/>
      <c r="H5" s="126"/>
    </row>
    <row r="6" spans="1:8" x14ac:dyDescent="0.25">
      <c r="A6" s="11"/>
      <c r="B6" s="11"/>
      <c r="C6" s="11"/>
      <c r="D6" s="11"/>
      <c r="E6" s="11"/>
      <c r="F6" s="11"/>
      <c r="G6" s="11"/>
      <c r="H6" s="12"/>
    </row>
    <row r="7" spans="1:8" ht="18" customHeight="1" x14ac:dyDescent="0.25">
      <c r="A7" s="110" t="s">
        <v>19</v>
      </c>
      <c r="B7" s="111"/>
      <c r="C7" s="111"/>
      <c r="D7" s="111"/>
      <c r="E7" s="111"/>
      <c r="F7" s="111"/>
      <c r="G7" s="111"/>
      <c r="H7" s="111"/>
    </row>
    <row r="8" spans="1:8" x14ac:dyDescent="0.25">
      <c r="A8" s="20"/>
      <c r="B8" s="21"/>
      <c r="C8" s="21"/>
      <c r="D8" s="21"/>
      <c r="E8" s="22"/>
      <c r="F8" s="23"/>
      <c r="G8" s="23"/>
      <c r="H8" s="40" t="s">
        <v>25</v>
      </c>
    </row>
    <row r="9" spans="1:8" ht="25.5" x14ac:dyDescent="0.25">
      <c r="A9" s="119" t="s">
        <v>28</v>
      </c>
      <c r="B9" s="120"/>
      <c r="C9" s="120"/>
      <c r="D9" s="120"/>
      <c r="E9" s="121"/>
      <c r="F9" s="13" t="s">
        <v>27</v>
      </c>
      <c r="G9" s="13" t="s">
        <v>78</v>
      </c>
      <c r="H9" s="14" t="s">
        <v>79</v>
      </c>
    </row>
    <row r="10" spans="1:8" x14ac:dyDescent="0.25">
      <c r="A10" s="122"/>
      <c r="B10" s="123"/>
      <c r="C10" s="123"/>
      <c r="D10" s="123"/>
      <c r="E10" s="124"/>
      <c r="F10" s="15" t="s">
        <v>25</v>
      </c>
      <c r="G10" s="15" t="s">
        <v>25</v>
      </c>
      <c r="H10" s="16" t="s">
        <v>25</v>
      </c>
    </row>
    <row r="11" spans="1:8" x14ac:dyDescent="0.25">
      <c r="A11" s="127" t="s">
        <v>0</v>
      </c>
      <c r="B11" s="108"/>
      <c r="C11" s="108"/>
      <c r="D11" s="108"/>
      <c r="E11" s="128"/>
      <c r="F11" s="52">
        <f t="shared" ref="F11:H11" si="0">F12+F13</f>
        <v>3793709</v>
      </c>
      <c r="G11" s="54">
        <f t="shared" si="0"/>
        <v>349647.81</v>
      </c>
      <c r="H11" s="54">
        <f t="shared" si="0"/>
        <v>4143356.81</v>
      </c>
    </row>
    <row r="12" spans="1:8" ht="15" customHeight="1" x14ac:dyDescent="0.25">
      <c r="A12" s="17">
        <v>6</v>
      </c>
      <c r="B12" s="10" t="s">
        <v>9</v>
      </c>
      <c r="C12" s="33"/>
      <c r="D12" s="33"/>
      <c r="E12" s="34"/>
      <c r="F12" s="53">
        <v>3793709</v>
      </c>
      <c r="G12" s="55">
        <v>349647.81</v>
      </c>
      <c r="H12" s="56">
        <v>4143356.81</v>
      </c>
    </row>
    <row r="13" spans="1:8" x14ac:dyDescent="0.25">
      <c r="A13" s="17">
        <v>7</v>
      </c>
      <c r="B13" s="10" t="s">
        <v>10</v>
      </c>
      <c r="C13" s="36"/>
      <c r="D13" s="36"/>
      <c r="E13" s="34"/>
      <c r="F13" s="53">
        <v>0</v>
      </c>
      <c r="G13" s="56">
        <v>0</v>
      </c>
      <c r="H13" s="56">
        <v>0</v>
      </c>
    </row>
    <row r="14" spans="1:8" x14ac:dyDescent="0.25">
      <c r="A14" s="37" t="s">
        <v>1</v>
      </c>
      <c r="B14" s="38"/>
      <c r="C14" s="38"/>
      <c r="D14" s="38"/>
      <c r="E14" s="31"/>
      <c r="F14" s="52">
        <f t="shared" ref="F14:H14" si="1">F15+F16</f>
        <v>3799283</v>
      </c>
      <c r="G14" s="54">
        <f t="shared" si="1"/>
        <v>331913</v>
      </c>
      <c r="H14" s="54">
        <f t="shared" si="1"/>
        <v>4131196</v>
      </c>
    </row>
    <row r="15" spans="1:8" ht="15" customHeight="1" x14ac:dyDescent="0.25">
      <c r="A15" s="17">
        <v>3</v>
      </c>
      <c r="B15" s="10" t="s">
        <v>11</v>
      </c>
      <c r="C15" s="33"/>
      <c r="D15" s="33"/>
      <c r="E15" s="39"/>
      <c r="F15" s="53">
        <v>3725622</v>
      </c>
      <c r="G15" s="56">
        <v>325296</v>
      </c>
      <c r="H15" s="56">
        <v>4050918</v>
      </c>
    </row>
    <row r="16" spans="1:8" x14ac:dyDescent="0.25">
      <c r="A16" s="17">
        <v>4</v>
      </c>
      <c r="B16" s="10" t="s">
        <v>13</v>
      </c>
      <c r="C16" s="36"/>
      <c r="D16" s="36"/>
      <c r="E16" s="34"/>
      <c r="F16" s="53">
        <v>73661</v>
      </c>
      <c r="G16" s="56">
        <v>6617</v>
      </c>
      <c r="H16" s="56">
        <v>80278</v>
      </c>
    </row>
    <row r="17" spans="1:11" x14ac:dyDescent="0.25">
      <c r="A17" s="107" t="s">
        <v>2</v>
      </c>
      <c r="B17" s="108"/>
      <c r="C17" s="108"/>
      <c r="D17" s="108"/>
      <c r="E17" s="109"/>
      <c r="F17" s="52">
        <f>F11-F14</f>
        <v>-5574</v>
      </c>
      <c r="G17" s="54">
        <f t="shared" ref="G17:H17" si="2">G11-G14</f>
        <v>17734.809999999998</v>
      </c>
      <c r="H17" s="54">
        <f t="shared" si="2"/>
        <v>12160.810000000056</v>
      </c>
    </row>
    <row r="18" spans="1:11" x14ac:dyDescent="0.25">
      <c r="A18" s="24"/>
      <c r="B18" s="25"/>
      <c r="C18" s="25"/>
      <c r="D18" s="25"/>
      <c r="E18" s="25"/>
      <c r="F18" s="18"/>
      <c r="G18" s="18"/>
      <c r="H18" s="18"/>
    </row>
    <row r="19" spans="1:11" ht="18" customHeight="1" x14ac:dyDescent="0.25">
      <c r="A19" s="11"/>
      <c r="B19" s="26"/>
      <c r="C19" s="26"/>
      <c r="D19" s="26"/>
      <c r="E19" s="26"/>
      <c r="F19" s="26"/>
      <c r="G19" s="27"/>
      <c r="H19" s="27"/>
    </row>
    <row r="20" spans="1:11" x14ac:dyDescent="0.25">
      <c r="A20" s="110" t="s">
        <v>20</v>
      </c>
      <c r="B20" s="110"/>
      <c r="C20" s="110"/>
      <c r="D20" s="110"/>
      <c r="E20" s="110"/>
      <c r="F20" s="110"/>
      <c r="G20" s="110"/>
      <c r="H20" s="110"/>
    </row>
    <row r="21" spans="1:11" x14ac:dyDescent="0.25">
      <c r="A21" s="11"/>
      <c r="B21" s="26"/>
      <c r="C21" s="26"/>
      <c r="D21" s="26"/>
      <c r="E21" s="26"/>
      <c r="F21" s="26"/>
      <c r="G21" s="27"/>
      <c r="H21" s="40" t="s">
        <v>26</v>
      </c>
    </row>
    <row r="22" spans="1:11" ht="25.5" x14ac:dyDescent="0.25">
      <c r="A22" s="119" t="s">
        <v>28</v>
      </c>
      <c r="B22" s="120"/>
      <c r="C22" s="120"/>
      <c r="D22" s="120"/>
      <c r="E22" s="121"/>
      <c r="F22" s="13" t="s">
        <v>27</v>
      </c>
      <c r="G22" s="13" t="s">
        <v>78</v>
      </c>
      <c r="H22" s="14" t="s">
        <v>79</v>
      </c>
    </row>
    <row r="23" spans="1:11" x14ac:dyDescent="0.25">
      <c r="A23" s="122"/>
      <c r="B23" s="123"/>
      <c r="C23" s="123"/>
      <c r="D23" s="123"/>
      <c r="E23" s="124"/>
      <c r="F23" s="15" t="s">
        <v>25</v>
      </c>
      <c r="G23" s="15" t="s">
        <v>25</v>
      </c>
      <c r="H23" s="16" t="s">
        <v>25</v>
      </c>
    </row>
    <row r="24" spans="1:11" ht="15" customHeight="1" x14ac:dyDescent="0.25">
      <c r="A24" s="17">
        <v>8</v>
      </c>
      <c r="B24" s="41" t="s">
        <v>15</v>
      </c>
      <c r="C24" s="36"/>
      <c r="D24" s="36"/>
      <c r="E24" s="34"/>
      <c r="F24" s="35">
        <v>0</v>
      </c>
      <c r="G24" s="35">
        <v>0</v>
      </c>
      <c r="H24" s="35">
        <v>0</v>
      </c>
      <c r="K24" s="28"/>
    </row>
    <row r="25" spans="1:11" ht="15" customHeight="1" x14ac:dyDescent="0.25">
      <c r="A25" s="17">
        <v>5</v>
      </c>
      <c r="B25" s="10" t="s">
        <v>16</v>
      </c>
      <c r="C25" s="36"/>
      <c r="D25" s="36"/>
      <c r="E25" s="34"/>
      <c r="F25" s="35">
        <v>0</v>
      </c>
      <c r="G25" s="35">
        <v>0</v>
      </c>
      <c r="H25" s="35">
        <v>0</v>
      </c>
      <c r="K25" s="28"/>
    </row>
    <row r="26" spans="1:11" x14ac:dyDescent="0.25">
      <c r="A26" s="107" t="s">
        <v>3</v>
      </c>
      <c r="B26" s="108"/>
      <c r="C26" s="108"/>
      <c r="D26" s="108"/>
      <c r="E26" s="109"/>
      <c r="F26" s="32">
        <f t="shared" ref="F26:H26" si="3">F24-F25</f>
        <v>0</v>
      </c>
      <c r="G26" s="32">
        <f t="shared" si="3"/>
        <v>0</v>
      </c>
      <c r="H26" s="32">
        <f t="shared" si="3"/>
        <v>0</v>
      </c>
    </row>
    <row r="27" spans="1:11" ht="40.5" customHeight="1" x14ac:dyDescent="0.25">
      <c r="A27" s="11"/>
      <c r="B27" s="26"/>
      <c r="C27" s="26"/>
      <c r="D27" s="26"/>
      <c r="E27" s="26"/>
      <c r="F27" s="26"/>
      <c r="G27" s="27"/>
      <c r="H27" s="27"/>
    </row>
    <row r="28" spans="1:11" x14ac:dyDescent="0.25">
      <c r="A28" s="110" t="s">
        <v>23</v>
      </c>
      <c r="B28" s="111"/>
      <c r="C28" s="111"/>
      <c r="D28" s="111"/>
      <c r="E28" s="111"/>
      <c r="F28" s="111"/>
      <c r="G28" s="111"/>
      <c r="H28" s="111"/>
    </row>
    <row r="29" spans="1:11" x14ac:dyDescent="0.25">
      <c r="A29" s="29"/>
      <c r="B29" s="26"/>
      <c r="C29" s="26"/>
      <c r="D29" s="26"/>
      <c r="E29" s="26"/>
      <c r="F29" s="26"/>
      <c r="G29" s="27"/>
      <c r="H29" s="27"/>
    </row>
    <row r="30" spans="1:11" ht="25.5" x14ac:dyDescent="0.25">
      <c r="A30" s="119" t="s">
        <v>28</v>
      </c>
      <c r="B30" s="120"/>
      <c r="C30" s="120"/>
      <c r="D30" s="120"/>
      <c r="E30" s="121"/>
      <c r="F30" s="13" t="s">
        <v>27</v>
      </c>
      <c r="G30" s="13" t="s">
        <v>78</v>
      </c>
      <c r="H30" s="14" t="s">
        <v>79</v>
      </c>
    </row>
    <row r="31" spans="1:11" x14ac:dyDescent="0.25">
      <c r="A31" s="122"/>
      <c r="B31" s="123"/>
      <c r="C31" s="123"/>
      <c r="D31" s="123"/>
      <c r="E31" s="124"/>
      <c r="F31" s="15" t="s">
        <v>25</v>
      </c>
      <c r="G31" s="15" t="s">
        <v>25</v>
      </c>
      <c r="H31" s="16" t="s">
        <v>25</v>
      </c>
    </row>
    <row r="32" spans="1:11" ht="29.25" customHeight="1" x14ac:dyDescent="0.25">
      <c r="A32" s="112" t="s">
        <v>21</v>
      </c>
      <c r="B32" s="113"/>
      <c r="C32" s="113"/>
      <c r="D32" s="113"/>
      <c r="E32" s="114"/>
      <c r="F32" s="57"/>
      <c r="G32" s="43"/>
      <c r="H32" s="43"/>
    </row>
    <row r="33" spans="1:8" x14ac:dyDescent="0.25">
      <c r="A33" s="42">
        <v>9</v>
      </c>
      <c r="B33" s="44" t="s">
        <v>29</v>
      </c>
      <c r="C33" s="30"/>
      <c r="D33" s="30"/>
      <c r="E33" s="30"/>
      <c r="F33" s="58">
        <v>5574</v>
      </c>
      <c r="G33" s="58">
        <v>-17734.810000000001</v>
      </c>
      <c r="H33" s="58">
        <v>-12160.81</v>
      </c>
    </row>
    <row r="34" spans="1:8" x14ac:dyDescent="0.25">
      <c r="A34" s="42">
        <v>9</v>
      </c>
      <c r="B34" s="44" t="s">
        <v>30</v>
      </c>
      <c r="C34" s="30"/>
      <c r="D34" s="30"/>
      <c r="E34" s="30"/>
      <c r="F34" s="59">
        <v>0</v>
      </c>
      <c r="G34" s="59">
        <v>0</v>
      </c>
      <c r="H34" s="59">
        <v>0</v>
      </c>
    </row>
    <row r="35" spans="1:8" ht="29.25" customHeight="1" x14ac:dyDescent="0.25">
      <c r="A35" s="115" t="s">
        <v>31</v>
      </c>
      <c r="B35" s="116"/>
      <c r="C35" s="116"/>
      <c r="D35" s="116"/>
      <c r="E35" s="116"/>
      <c r="F35" s="54">
        <f>F33-F34</f>
        <v>5574</v>
      </c>
      <c r="G35" s="54">
        <f t="shared" ref="G35" si="4">G33-G34</f>
        <v>-17734.810000000001</v>
      </c>
      <c r="H35" s="54">
        <f>H33-H34</f>
        <v>-12160.81</v>
      </c>
    </row>
    <row r="36" spans="1:8" x14ac:dyDescent="0.25">
      <c r="A36" s="29"/>
      <c r="B36" s="26"/>
      <c r="C36" s="26"/>
      <c r="D36" s="26"/>
      <c r="E36" s="26"/>
      <c r="F36" s="26"/>
      <c r="G36" s="27"/>
      <c r="H36" s="27"/>
    </row>
    <row r="37" spans="1:8" ht="36" customHeight="1" x14ac:dyDescent="0.25"/>
    <row r="38" spans="1:8" x14ac:dyDescent="0.25">
      <c r="A38" s="110" t="s">
        <v>32</v>
      </c>
      <c r="B38" s="111"/>
      <c r="C38" s="111"/>
      <c r="D38" s="111"/>
      <c r="E38" s="111"/>
      <c r="F38" s="111"/>
      <c r="G38" s="111"/>
      <c r="H38" s="111"/>
    </row>
    <row r="39" spans="1:8" x14ac:dyDescent="0.25">
      <c r="A39" s="29"/>
      <c r="B39" s="26"/>
      <c r="C39" s="26"/>
      <c r="D39" s="26"/>
      <c r="E39" s="26"/>
      <c r="F39" s="26"/>
      <c r="G39" s="27"/>
      <c r="H39" s="27"/>
    </row>
    <row r="40" spans="1:8" ht="25.5" x14ac:dyDescent="0.25">
      <c r="A40" s="119" t="s">
        <v>24</v>
      </c>
      <c r="B40" s="120"/>
      <c r="C40" s="120"/>
      <c r="D40" s="120"/>
      <c r="E40" s="121"/>
      <c r="F40" s="13" t="s">
        <v>27</v>
      </c>
      <c r="G40" s="13" t="s">
        <v>78</v>
      </c>
      <c r="H40" s="14" t="s">
        <v>79</v>
      </c>
    </row>
    <row r="41" spans="1:8" x14ac:dyDescent="0.25">
      <c r="A41" s="122"/>
      <c r="B41" s="123"/>
      <c r="C41" s="123"/>
      <c r="D41" s="123"/>
      <c r="E41" s="124"/>
      <c r="F41" s="15" t="s">
        <v>25</v>
      </c>
      <c r="G41" s="15" t="s">
        <v>25</v>
      </c>
      <c r="H41" s="16" t="s">
        <v>25</v>
      </c>
    </row>
    <row r="42" spans="1:8" x14ac:dyDescent="0.25">
      <c r="A42" s="44" t="s">
        <v>33</v>
      </c>
      <c r="B42" s="45"/>
      <c r="C42" s="46"/>
      <c r="D42" s="46"/>
      <c r="E42" s="46"/>
      <c r="F42" s="59">
        <f>F11+F24+F33</f>
        <v>3799283</v>
      </c>
      <c r="G42" s="59">
        <f>G11+G24+G33</f>
        <v>331913</v>
      </c>
      <c r="H42" s="59">
        <f>H11+H24+H33</f>
        <v>4131196</v>
      </c>
    </row>
    <row r="43" spans="1:8" x14ac:dyDescent="0.25">
      <c r="A43" s="44" t="s">
        <v>34</v>
      </c>
      <c r="B43" s="45"/>
      <c r="C43" s="46"/>
      <c r="D43" s="46"/>
      <c r="E43" s="46"/>
      <c r="F43" s="59">
        <f>(F14+F25+F34)</f>
        <v>3799283</v>
      </c>
      <c r="G43" s="59">
        <f>(G14+G25+G34)</f>
        <v>331913</v>
      </c>
      <c r="H43" s="59">
        <f>(H14+H25+H34)</f>
        <v>4131196</v>
      </c>
    </row>
    <row r="44" spans="1:8" x14ac:dyDescent="0.25">
      <c r="A44" s="117" t="s">
        <v>35</v>
      </c>
      <c r="B44" s="118"/>
      <c r="C44" s="118"/>
      <c r="D44" s="118"/>
      <c r="E44" s="118"/>
      <c r="F44" s="60">
        <f t="shared" ref="F44:H44" si="5">F42-F43</f>
        <v>0</v>
      </c>
      <c r="G44" s="60">
        <f t="shared" si="5"/>
        <v>0</v>
      </c>
      <c r="H44" s="60">
        <f t="shared" si="5"/>
        <v>0</v>
      </c>
    </row>
    <row r="47" spans="1:8" x14ac:dyDescent="0.25">
      <c r="A47" s="28"/>
    </row>
  </sheetData>
  <mergeCells count="16">
    <mergeCell ref="A22:E23"/>
    <mergeCell ref="A20:H20"/>
    <mergeCell ref="A3:H3"/>
    <mergeCell ref="A5:H5"/>
    <mergeCell ref="A7:H7"/>
    <mergeCell ref="A11:E11"/>
    <mergeCell ref="A17:E17"/>
    <mergeCell ref="A9:E10"/>
    <mergeCell ref="A26:E26"/>
    <mergeCell ref="A28:H28"/>
    <mergeCell ref="A32:E32"/>
    <mergeCell ref="A35:E35"/>
    <mergeCell ref="A44:E44"/>
    <mergeCell ref="A30:E31"/>
    <mergeCell ref="A40:E41"/>
    <mergeCell ref="A38:H38"/>
  </mergeCells>
  <pageMargins left="0.7" right="0.7" top="0.75" bottom="0.75" header="0.3" footer="0.3"/>
  <pageSetup paperSize="9"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C4AEF-2862-44CB-8A11-75C9947E39DA}">
  <sheetPr>
    <pageSetUpPr fitToPage="1"/>
  </sheetPr>
  <dimension ref="A1:F124"/>
  <sheetViews>
    <sheetView workbookViewId="0">
      <selection activeCell="C10" sqref="C10:F10"/>
    </sheetView>
  </sheetViews>
  <sheetFormatPr defaultRowHeight="12.75" x14ac:dyDescent="0.2"/>
  <cols>
    <col min="1" max="1" width="10" style="61" customWidth="1"/>
    <col min="2" max="2" width="79.5703125" style="61" customWidth="1"/>
    <col min="3" max="3" width="12.85546875" style="61" customWidth="1"/>
    <col min="4" max="4" width="22.42578125" style="61" customWidth="1"/>
    <col min="5" max="5" width="12.85546875" style="61" hidden="1" customWidth="1"/>
    <col min="6" max="6" width="16.140625" style="61" customWidth="1"/>
    <col min="7" max="16384" width="9.140625" style="61"/>
  </cols>
  <sheetData>
    <row r="1" spans="1:6" x14ac:dyDescent="0.2">
      <c r="A1" s="130" t="s">
        <v>119</v>
      </c>
      <c r="B1" s="130"/>
      <c r="C1" s="130"/>
    </row>
    <row r="2" spans="1:6" x14ac:dyDescent="0.2">
      <c r="A2" s="130" t="s">
        <v>36</v>
      </c>
      <c r="B2" s="130"/>
    </row>
    <row r="3" spans="1:6" x14ac:dyDescent="0.2">
      <c r="A3" s="130" t="s">
        <v>37</v>
      </c>
      <c r="B3" s="130"/>
      <c r="C3" s="130"/>
    </row>
    <row r="4" spans="1:6" x14ac:dyDescent="0.2">
      <c r="A4" s="130" t="s">
        <v>38</v>
      </c>
      <c r="B4" s="130"/>
      <c r="C4" s="77"/>
      <c r="D4" s="78"/>
    </row>
    <row r="5" spans="1:6" x14ac:dyDescent="0.2">
      <c r="A5" s="130" t="s">
        <v>39</v>
      </c>
      <c r="B5" s="130"/>
      <c r="C5" s="77"/>
      <c r="D5" s="76"/>
    </row>
    <row r="6" spans="1:6" ht="22.5" customHeight="1" x14ac:dyDescent="0.2">
      <c r="A6" s="129" t="s">
        <v>118</v>
      </c>
      <c r="B6" s="130"/>
      <c r="C6" s="130"/>
    </row>
    <row r="7" spans="1:6" ht="22.5" customHeight="1" x14ac:dyDescent="0.2">
      <c r="A7" s="129" t="s">
        <v>127</v>
      </c>
      <c r="B7" s="130"/>
      <c r="C7" s="130"/>
    </row>
    <row r="8" spans="1:6" ht="29.25" customHeight="1" x14ac:dyDescent="0.25">
      <c r="A8" s="74"/>
      <c r="B8" s="73" t="s">
        <v>117</v>
      </c>
    </row>
    <row r="10" spans="1:6" ht="43.5" customHeight="1" x14ac:dyDescent="0.2">
      <c r="A10" s="72" t="s">
        <v>116</v>
      </c>
      <c r="B10" s="69" t="s">
        <v>43</v>
      </c>
      <c r="C10" s="69" t="s">
        <v>132</v>
      </c>
      <c r="D10" s="69" t="s">
        <v>133</v>
      </c>
      <c r="E10" s="72" t="s">
        <v>115</v>
      </c>
      <c r="F10" s="75" t="s">
        <v>134</v>
      </c>
    </row>
    <row r="11" spans="1:6" ht="28.5" customHeight="1" x14ac:dyDescent="0.25">
      <c r="A11" s="83" t="s">
        <v>114</v>
      </c>
      <c r="B11" s="83"/>
      <c r="C11" s="84">
        <v>3799283</v>
      </c>
      <c r="D11" s="84">
        <v>352873.81</v>
      </c>
      <c r="E11" s="84">
        <v>9.2899999999999991</v>
      </c>
      <c r="F11" s="84">
        <v>4152156.81</v>
      </c>
    </row>
    <row r="12" spans="1:6" x14ac:dyDescent="0.2">
      <c r="A12" s="71" t="s">
        <v>99</v>
      </c>
      <c r="B12" s="71"/>
      <c r="C12" s="70">
        <v>3799283</v>
      </c>
      <c r="D12" s="70">
        <v>352873.81</v>
      </c>
      <c r="E12" s="70">
        <v>9.2899999999999991</v>
      </c>
      <c r="F12" s="70">
        <v>4152156.81</v>
      </c>
    </row>
    <row r="13" spans="1:6" x14ac:dyDescent="0.2">
      <c r="A13" s="69" t="s">
        <v>40</v>
      </c>
      <c r="B13" s="69" t="s">
        <v>9</v>
      </c>
      <c r="C13" s="68">
        <v>3793709</v>
      </c>
      <c r="D13" s="68">
        <v>349647.81</v>
      </c>
      <c r="E13" s="68">
        <v>9.2200000000000006</v>
      </c>
      <c r="F13" s="68">
        <v>4143356.81</v>
      </c>
    </row>
    <row r="14" spans="1:6" x14ac:dyDescent="0.2">
      <c r="A14" s="61" t="s">
        <v>113</v>
      </c>
      <c r="B14" s="61" t="s">
        <v>112</v>
      </c>
      <c r="C14" s="66">
        <v>2504480</v>
      </c>
      <c r="D14" s="66">
        <v>453099</v>
      </c>
      <c r="E14" s="66">
        <v>18.09</v>
      </c>
      <c r="F14" s="66">
        <v>2957579</v>
      </c>
    </row>
    <row r="15" spans="1:6" x14ac:dyDescent="0.2">
      <c r="A15" s="65" t="s">
        <v>84</v>
      </c>
      <c r="B15" s="65"/>
      <c r="C15" s="64">
        <v>2504480</v>
      </c>
      <c r="D15" s="64">
        <v>453099</v>
      </c>
      <c r="E15" s="64">
        <v>18.09</v>
      </c>
      <c r="F15" s="64">
        <v>2957579</v>
      </c>
    </row>
    <row r="16" spans="1:6" x14ac:dyDescent="0.2">
      <c r="A16" s="63" t="s">
        <v>82</v>
      </c>
      <c r="B16" s="63"/>
      <c r="C16" s="62">
        <v>2504480</v>
      </c>
      <c r="D16" s="62">
        <v>453099</v>
      </c>
      <c r="E16" s="62">
        <v>18.09</v>
      </c>
      <c r="F16" s="62">
        <v>2957579</v>
      </c>
    </row>
    <row r="17" spans="1:6" x14ac:dyDescent="0.2">
      <c r="A17" s="61" t="s">
        <v>111</v>
      </c>
      <c r="B17" s="61" t="s">
        <v>110</v>
      </c>
      <c r="C17" s="66">
        <v>132</v>
      </c>
      <c r="D17" s="66">
        <v>0</v>
      </c>
      <c r="E17" s="66">
        <v>0</v>
      </c>
      <c r="F17" s="66">
        <v>132</v>
      </c>
    </row>
    <row r="18" spans="1:6" x14ac:dyDescent="0.2">
      <c r="A18" s="65" t="s">
        <v>96</v>
      </c>
      <c r="B18" s="65"/>
      <c r="C18" s="64">
        <v>132</v>
      </c>
      <c r="D18" s="64">
        <v>0</v>
      </c>
      <c r="E18" s="64">
        <v>0</v>
      </c>
      <c r="F18" s="64">
        <v>132</v>
      </c>
    </row>
    <row r="19" spans="1:6" x14ac:dyDescent="0.2">
      <c r="A19" s="63" t="s">
        <v>95</v>
      </c>
      <c r="B19" s="63"/>
      <c r="C19" s="62">
        <v>132</v>
      </c>
      <c r="D19" s="62">
        <v>0</v>
      </c>
      <c r="E19" s="62">
        <v>0</v>
      </c>
      <c r="F19" s="62">
        <v>132</v>
      </c>
    </row>
    <row r="20" spans="1:6" x14ac:dyDescent="0.2">
      <c r="A20" s="61" t="s">
        <v>109</v>
      </c>
      <c r="B20" s="61" t="s">
        <v>108</v>
      </c>
      <c r="C20" s="66">
        <v>374012</v>
      </c>
      <c r="D20" s="66">
        <v>-140000</v>
      </c>
      <c r="E20" s="66">
        <v>-37.43</v>
      </c>
      <c r="F20" s="66">
        <v>234012</v>
      </c>
    </row>
    <row r="21" spans="1:6" x14ac:dyDescent="0.2">
      <c r="A21" s="65" t="s">
        <v>86</v>
      </c>
      <c r="B21" s="65"/>
      <c r="C21" s="64">
        <v>372685</v>
      </c>
      <c r="D21" s="64">
        <v>-140000</v>
      </c>
      <c r="E21" s="64">
        <v>-37.57</v>
      </c>
      <c r="F21" s="64">
        <v>232685</v>
      </c>
    </row>
    <row r="22" spans="1:6" x14ac:dyDescent="0.2">
      <c r="A22" s="63" t="s">
        <v>93</v>
      </c>
      <c r="B22" s="63"/>
      <c r="C22" s="62">
        <v>372685</v>
      </c>
      <c r="D22" s="62">
        <v>-140000</v>
      </c>
      <c r="E22" s="62">
        <v>-37.57</v>
      </c>
      <c r="F22" s="62">
        <v>232685</v>
      </c>
    </row>
    <row r="23" spans="1:6" x14ac:dyDescent="0.2">
      <c r="A23" s="65" t="s">
        <v>98</v>
      </c>
      <c r="B23" s="65"/>
      <c r="C23" s="64">
        <v>1327</v>
      </c>
      <c r="D23" s="64">
        <v>0</v>
      </c>
      <c r="E23" s="64">
        <v>0</v>
      </c>
      <c r="F23" s="64">
        <v>1327</v>
      </c>
    </row>
    <row r="24" spans="1:6" x14ac:dyDescent="0.2">
      <c r="A24" s="63" t="s">
        <v>97</v>
      </c>
      <c r="B24" s="63"/>
      <c r="C24" s="62">
        <v>1327</v>
      </c>
      <c r="D24" s="62">
        <v>0</v>
      </c>
      <c r="E24" s="62">
        <v>0</v>
      </c>
      <c r="F24" s="62">
        <v>1327</v>
      </c>
    </row>
    <row r="25" spans="1:6" x14ac:dyDescent="0.2">
      <c r="A25" s="61" t="s">
        <v>107</v>
      </c>
      <c r="B25" s="61" t="s">
        <v>106</v>
      </c>
      <c r="C25" s="66">
        <v>22430</v>
      </c>
      <c r="D25" s="66">
        <v>3388</v>
      </c>
      <c r="E25" s="66">
        <v>15.1</v>
      </c>
      <c r="F25" s="66">
        <v>25818</v>
      </c>
    </row>
    <row r="26" spans="1:6" x14ac:dyDescent="0.2">
      <c r="A26" s="65" t="s">
        <v>96</v>
      </c>
      <c r="B26" s="65"/>
      <c r="C26" s="64">
        <v>7300</v>
      </c>
      <c r="D26" s="64">
        <v>0</v>
      </c>
      <c r="E26" s="64">
        <v>0</v>
      </c>
      <c r="F26" s="64">
        <v>7300</v>
      </c>
    </row>
    <row r="27" spans="1:6" x14ac:dyDescent="0.2">
      <c r="A27" s="63" t="s">
        <v>95</v>
      </c>
      <c r="B27" s="63"/>
      <c r="C27" s="62">
        <v>7300</v>
      </c>
      <c r="D27" s="62">
        <v>0</v>
      </c>
      <c r="E27" s="62">
        <v>0</v>
      </c>
      <c r="F27" s="62">
        <v>7300</v>
      </c>
    </row>
    <row r="28" spans="1:6" x14ac:dyDescent="0.2">
      <c r="A28" s="65" t="s">
        <v>92</v>
      </c>
      <c r="B28" s="65"/>
      <c r="C28" s="64">
        <v>15130</v>
      </c>
      <c r="D28" s="64">
        <v>3388</v>
      </c>
      <c r="E28" s="64">
        <v>22.39</v>
      </c>
      <c r="F28" s="64">
        <v>18518</v>
      </c>
    </row>
    <row r="29" spans="1:6" x14ac:dyDescent="0.2">
      <c r="A29" s="63" t="s">
        <v>91</v>
      </c>
      <c r="B29" s="63"/>
      <c r="C29" s="62">
        <v>15130</v>
      </c>
      <c r="D29" s="62">
        <v>3388</v>
      </c>
      <c r="E29" s="62">
        <v>22.39</v>
      </c>
      <c r="F29" s="62">
        <v>18518</v>
      </c>
    </row>
    <row r="30" spans="1:6" x14ac:dyDescent="0.2">
      <c r="A30" s="61" t="s">
        <v>105</v>
      </c>
      <c r="B30" s="61" t="s">
        <v>104</v>
      </c>
      <c r="C30" s="66">
        <v>892655</v>
      </c>
      <c r="D30" s="66">
        <v>33160.81</v>
      </c>
      <c r="E30" s="66">
        <v>3.71</v>
      </c>
      <c r="F30" s="66">
        <v>925815.81</v>
      </c>
    </row>
    <row r="31" spans="1:6" x14ac:dyDescent="0.2">
      <c r="A31" s="65" t="s">
        <v>88</v>
      </c>
      <c r="B31" s="65"/>
      <c r="C31" s="64">
        <v>623227</v>
      </c>
      <c r="D31" s="64">
        <v>11199.76</v>
      </c>
      <c r="E31" s="64">
        <v>1.8</v>
      </c>
      <c r="F31" s="64">
        <v>634426.76</v>
      </c>
    </row>
    <row r="32" spans="1:6" x14ac:dyDescent="0.2">
      <c r="A32" s="63" t="s">
        <v>87</v>
      </c>
      <c r="B32" s="63"/>
      <c r="C32" s="62">
        <v>623227</v>
      </c>
      <c r="D32" s="62">
        <v>11199.76</v>
      </c>
      <c r="E32" s="62">
        <v>1.8</v>
      </c>
      <c r="F32" s="62">
        <v>634426.76</v>
      </c>
    </row>
    <row r="33" spans="1:6" x14ac:dyDescent="0.2">
      <c r="A33" s="65" t="s">
        <v>86</v>
      </c>
      <c r="B33" s="65"/>
      <c r="C33" s="64">
        <v>172540</v>
      </c>
      <c r="D33" s="64">
        <v>15961.05</v>
      </c>
      <c r="E33" s="64">
        <v>9.25</v>
      </c>
      <c r="F33" s="64">
        <v>188501.05</v>
      </c>
    </row>
    <row r="34" spans="1:6" x14ac:dyDescent="0.2">
      <c r="A34" s="63" t="s">
        <v>85</v>
      </c>
      <c r="B34" s="63"/>
      <c r="C34" s="62">
        <v>172540</v>
      </c>
      <c r="D34" s="62">
        <v>15961.05</v>
      </c>
      <c r="E34" s="62">
        <v>9.25</v>
      </c>
      <c r="F34" s="62">
        <v>188501.05</v>
      </c>
    </row>
    <row r="35" spans="1:6" x14ac:dyDescent="0.2">
      <c r="A35" s="65" t="s">
        <v>84</v>
      </c>
      <c r="B35" s="65"/>
      <c r="C35" s="64">
        <v>96888</v>
      </c>
      <c r="D35" s="64">
        <v>6000</v>
      </c>
      <c r="E35" s="64">
        <v>6.19</v>
      </c>
      <c r="F35" s="64">
        <v>102888</v>
      </c>
    </row>
    <row r="36" spans="1:6" x14ac:dyDescent="0.2">
      <c r="A36" s="63" t="s">
        <v>83</v>
      </c>
      <c r="B36" s="63"/>
      <c r="C36" s="62">
        <v>96888</v>
      </c>
      <c r="D36" s="62">
        <v>6000</v>
      </c>
      <c r="E36" s="62">
        <v>6.19</v>
      </c>
      <c r="F36" s="62">
        <v>102888</v>
      </c>
    </row>
    <row r="37" spans="1:6" x14ac:dyDescent="0.2">
      <c r="A37" s="65" t="s">
        <v>92</v>
      </c>
      <c r="B37" s="65"/>
      <c r="C37" s="64">
        <v>0</v>
      </c>
      <c r="D37" s="64">
        <v>0</v>
      </c>
      <c r="E37" s="64">
        <v>0</v>
      </c>
      <c r="F37" s="64">
        <v>0</v>
      </c>
    </row>
    <row r="38" spans="1:6" x14ac:dyDescent="0.2">
      <c r="A38" s="63" t="s">
        <v>94</v>
      </c>
      <c r="B38" s="63"/>
      <c r="C38" s="62">
        <v>0</v>
      </c>
      <c r="D38" s="62">
        <v>0</v>
      </c>
      <c r="E38" s="62">
        <v>0</v>
      </c>
      <c r="F38" s="62">
        <v>0</v>
      </c>
    </row>
    <row r="39" spans="1:6" x14ac:dyDescent="0.2">
      <c r="A39" s="69" t="s">
        <v>41</v>
      </c>
      <c r="B39" s="69" t="s">
        <v>10</v>
      </c>
      <c r="C39" s="68">
        <v>0</v>
      </c>
      <c r="D39" s="68">
        <v>0</v>
      </c>
      <c r="E39" s="68">
        <v>0</v>
      </c>
      <c r="F39" s="68">
        <v>0</v>
      </c>
    </row>
    <row r="40" spans="1:6" x14ac:dyDescent="0.2">
      <c r="A40" s="61" t="s">
        <v>103</v>
      </c>
      <c r="B40" s="61" t="s">
        <v>102</v>
      </c>
      <c r="C40" s="66">
        <v>0</v>
      </c>
      <c r="D40" s="66">
        <v>0</v>
      </c>
      <c r="E40" s="66">
        <v>0</v>
      </c>
      <c r="F40" s="66">
        <v>0</v>
      </c>
    </row>
    <row r="41" spans="1:6" x14ac:dyDescent="0.2">
      <c r="A41" s="65" t="s">
        <v>98</v>
      </c>
      <c r="B41" s="65"/>
      <c r="C41" s="64">
        <v>0</v>
      </c>
      <c r="D41" s="64">
        <v>0</v>
      </c>
      <c r="E41" s="64">
        <v>0</v>
      </c>
      <c r="F41" s="64">
        <v>0</v>
      </c>
    </row>
    <row r="42" spans="1:6" x14ac:dyDescent="0.2">
      <c r="A42" s="63" t="s">
        <v>97</v>
      </c>
      <c r="B42" s="63"/>
      <c r="C42" s="62">
        <v>0</v>
      </c>
      <c r="D42" s="62">
        <v>0</v>
      </c>
      <c r="E42" s="62">
        <v>0</v>
      </c>
      <c r="F42" s="62">
        <v>0</v>
      </c>
    </row>
    <row r="43" spans="1:6" x14ac:dyDescent="0.2">
      <c r="A43" s="69" t="s">
        <v>42</v>
      </c>
      <c r="B43" s="69" t="s">
        <v>74</v>
      </c>
      <c r="C43" s="68">
        <v>5574</v>
      </c>
      <c r="D43" s="68">
        <v>3226</v>
      </c>
      <c r="E43" s="68">
        <v>57.88</v>
      </c>
      <c r="F43" s="68">
        <v>8800</v>
      </c>
    </row>
    <row r="44" spans="1:6" x14ac:dyDescent="0.2">
      <c r="A44" s="61" t="s">
        <v>90</v>
      </c>
      <c r="B44" s="67" t="s">
        <v>101</v>
      </c>
      <c r="C44" s="66">
        <v>5574</v>
      </c>
      <c r="D44" s="66">
        <v>3226</v>
      </c>
      <c r="E44" s="66">
        <v>57.88</v>
      </c>
      <c r="F44" s="66">
        <v>8800</v>
      </c>
    </row>
    <row r="45" spans="1:6" x14ac:dyDescent="0.2">
      <c r="A45" s="65" t="s">
        <v>96</v>
      </c>
      <c r="B45" s="65"/>
      <c r="C45" s="64">
        <v>0</v>
      </c>
      <c r="D45" s="64">
        <v>0</v>
      </c>
      <c r="E45" s="64">
        <v>0</v>
      </c>
      <c r="F45" s="64">
        <v>0</v>
      </c>
    </row>
    <row r="46" spans="1:6" x14ac:dyDescent="0.2">
      <c r="A46" s="63" t="s">
        <v>95</v>
      </c>
      <c r="B46" s="63"/>
      <c r="C46" s="62">
        <v>0</v>
      </c>
      <c r="D46" s="62">
        <v>0</v>
      </c>
      <c r="E46" s="62">
        <v>0</v>
      </c>
      <c r="F46" s="62">
        <v>0</v>
      </c>
    </row>
    <row r="47" spans="1:6" x14ac:dyDescent="0.2">
      <c r="A47" s="65" t="s">
        <v>86</v>
      </c>
      <c r="B47" s="65"/>
      <c r="C47" s="64">
        <v>1593</v>
      </c>
      <c r="D47" s="64">
        <v>-994</v>
      </c>
      <c r="E47" s="64">
        <v>-62.4</v>
      </c>
      <c r="F47" s="64">
        <v>599</v>
      </c>
    </row>
    <row r="48" spans="1:6" x14ac:dyDescent="0.2">
      <c r="A48" s="63" t="s">
        <v>93</v>
      </c>
      <c r="B48" s="63"/>
      <c r="C48" s="62">
        <v>1593</v>
      </c>
      <c r="D48" s="62">
        <v>-994</v>
      </c>
      <c r="E48" s="62">
        <v>-62.4</v>
      </c>
      <c r="F48" s="62">
        <v>599</v>
      </c>
    </row>
    <row r="49" spans="1:6" x14ac:dyDescent="0.2">
      <c r="A49" s="65" t="s">
        <v>84</v>
      </c>
      <c r="B49" s="65"/>
      <c r="C49" s="64">
        <v>3981</v>
      </c>
      <c r="D49" s="64">
        <v>-229</v>
      </c>
      <c r="E49" s="64">
        <v>-5.75</v>
      </c>
      <c r="F49" s="64">
        <v>3752</v>
      </c>
    </row>
    <row r="50" spans="1:6" x14ac:dyDescent="0.2">
      <c r="A50" s="63" t="s">
        <v>82</v>
      </c>
      <c r="B50" s="63"/>
      <c r="C50" s="62">
        <v>3981</v>
      </c>
      <c r="D50" s="62">
        <v>-229</v>
      </c>
      <c r="E50" s="62">
        <v>-5.75</v>
      </c>
      <c r="F50" s="62">
        <v>3752</v>
      </c>
    </row>
    <row r="51" spans="1:6" x14ac:dyDescent="0.2">
      <c r="A51" s="65" t="s">
        <v>92</v>
      </c>
      <c r="B51" s="65"/>
      <c r="C51" s="64">
        <v>0</v>
      </c>
      <c r="D51" s="64">
        <v>4449</v>
      </c>
      <c r="E51" s="64">
        <v>100</v>
      </c>
      <c r="F51" s="64">
        <v>4449</v>
      </c>
    </row>
    <row r="52" spans="1:6" x14ac:dyDescent="0.2">
      <c r="A52" s="63" t="s">
        <v>91</v>
      </c>
      <c r="B52" s="63"/>
      <c r="C52" s="62">
        <v>0</v>
      </c>
      <c r="D52" s="62">
        <v>4449</v>
      </c>
      <c r="E52" s="62">
        <v>100</v>
      </c>
      <c r="F52" s="62">
        <v>4449</v>
      </c>
    </row>
    <row r="53" spans="1:6" x14ac:dyDescent="0.2">
      <c r="A53" s="65" t="s">
        <v>98</v>
      </c>
      <c r="B53" s="65"/>
      <c r="C53" s="64">
        <v>0</v>
      </c>
      <c r="D53" s="64">
        <v>0</v>
      </c>
      <c r="E53" s="64">
        <v>0</v>
      </c>
      <c r="F53" s="64">
        <v>0</v>
      </c>
    </row>
    <row r="54" spans="1:6" x14ac:dyDescent="0.2">
      <c r="A54" s="63" t="s">
        <v>97</v>
      </c>
      <c r="B54" s="63"/>
      <c r="C54" s="62">
        <v>0</v>
      </c>
      <c r="D54" s="62">
        <v>0</v>
      </c>
      <c r="E54" s="62">
        <v>0</v>
      </c>
      <c r="F54" s="62">
        <v>0</v>
      </c>
    </row>
    <row r="55" spans="1:6" ht="33.75" customHeight="1" x14ac:dyDescent="0.25">
      <c r="A55" s="83" t="s">
        <v>100</v>
      </c>
      <c r="B55" s="83"/>
      <c r="C55" s="84">
        <v>3799283</v>
      </c>
      <c r="D55" s="84">
        <v>352873.81</v>
      </c>
      <c r="E55" s="84">
        <v>9.2899999999999991</v>
      </c>
      <c r="F55" s="84">
        <v>4152156.81</v>
      </c>
    </row>
    <row r="56" spans="1:6" x14ac:dyDescent="0.2">
      <c r="A56" s="71" t="s">
        <v>99</v>
      </c>
      <c r="B56" s="71"/>
      <c r="C56" s="70">
        <v>3799283</v>
      </c>
      <c r="D56" s="70">
        <v>352873.81</v>
      </c>
      <c r="E56" s="70">
        <v>9.2899999999999991</v>
      </c>
      <c r="F56" s="70">
        <v>4152156.81</v>
      </c>
    </row>
    <row r="57" spans="1:6" x14ac:dyDescent="0.2">
      <c r="A57" s="69" t="s">
        <v>44</v>
      </c>
      <c r="B57" s="69" t="s">
        <v>11</v>
      </c>
      <c r="C57" s="68">
        <v>3725622</v>
      </c>
      <c r="D57" s="68">
        <v>325296</v>
      </c>
      <c r="E57" s="68">
        <v>8.73</v>
      </c>
      <c r="F57" s="68">
        <v>4050918</v>
      </c>
    </row>
    <row r="58" spans="1:6" x14ac:dyDescent="0.2">
      <c r="A58" s="61" t="s">
        <v>50</v>
      </c>
      <c r="B58" s="61" t="s">
        <v>12</v>
      </c>
      <c r="C58" s="66">
        <v>2839817</v>
      </c>
      <c r="D58" s="66">
        <v>105</v>
      </c>
      <c r="E58" s="66">
        <v>0</v>
      </c>
      <c r="F58" s="66">
        <v>2839922</v>
      </c>
    </row>
    <row r="59" spans="1:6" x14ac:dyDescent="0.2">
      <c r="A59" s="65" t="s">
        <v>88</v>
      </c>
      <c r="B59" s="65"/>
      <c r="C59" s="64">
        <v>454390</v>
      </c>
      <c r="D59" s="64">
        <v>0</v>
      </c>
      <c r="E59" s="64">
        <v>0</v>
      </c>
      <c r="F59" s="64">
        <v>454390</v>
      </c>
    </row>
    <row r="60" spans="1:6" x14ac:dyDescent="0.2">
      <c r="A60" s="63" t="s">
        <v>87</v>
      </c>
      <c r="B60" s="63"/>
      <c r="C60" s="62">
        <v>454390</v>
      </c>
      <c r="D60" s="62">
        <v>0</v>
      </c>
      <c r="E60" s="62">
        <v>0</v>
      </c>
      <c r="F60" s="62">
        <v>454390</v>
      </c>
    </row>
    <row r="61" spans="1:6" x14ac:dyDescent="0.2">
      <c r="A61" s="65" t="s">
        <v>86</v>
      </c>
      <c r="B61" s="65"/>
      <c r="C61" s="64">
        <v>3981</v>
      </c>
      <c r="D61" s="64">
        <v>0</v>
      </c>
      <c r="E61" s="64">
        <v>0</v>
      </c>
      <c r="F61" s="64">
        <v>3981</v>
      </c>
    </row>
    <row r="62" spans="1:6" x14ac:dyDescent="0.2">
      <c r="A62" s="63" t="s">
        <v>93</v>
      </c>
      <c r="B62" s="63"/>
      <c r="C62" s="62">
        <v>3981</v>
      </c>
      <c r="D62" s="62">
        <v>0</v>
      </c>
      <c r="E62" s="62">
        <v>0</v>
      </c>
      <c r="F62" s="62">
        <v>3981</v>
      </c>
    </row>
    <row r="63" spans="1:6" x14ac:dyDescent="0.2">
      <c r="A63" s="65" t="s">
        <v>84</v>
      </c>
      <c r="B63" s="65"/>
      <c r="C63" s="64">
        <v>2381047</v>
      </c>
      <c r="D63" s="64">
        <v>105</v>
      </c>
      <c r="E63" s="64">
        <v>0</v>
      </c>
      <c r="F63" s="64">
        <v>2381152</v>
      </c>
    </row>
    <row r="64" spans="1:6" x14ac:dyDescent="0.2">
      <c r="A64" s="63" t="s">
        <v>83</v>
      </c>
      <c r="B64" s="63"/>
      <c r="C64" s="62">
        <v>79633</v>
      </c>
      <c r="D64" s="62">
        <v>0</v>
      </c>
      <c r="E64" s="62">
        <v>0</v>
      </c>
      <c r="F64" s="62">
        <v>79633</v>
      </c>
    </row>
    <row r="65" spans="1:6" x14ac:dyDescent="0.2">
      <c r="A65" s="63" t="s">
        <v>82</v>
      </c>
      <c r="B65" s="63"/>
      <c r="C65" s="62">
        <v>2301414</v>
      </c>
      <c r="D65" s="62">
        <v>105</v>
      </c>
      <c r="E65" s="62">
        <v>0</v>
      </c>
      <c r="F65" s="62">
        <v>2301519</v>
      </c>
    </row>
    <row r="66" spans="1:6" x14ac:dyDescent="0.2">
      <c r="A66" s="65" t="s">
        <v>92</v>
      </c>
      <c r="B66" s="65"/>
      <c r="C66" s="64">
        <v>399</v>
      </c>
      <c r="D66" s="64">
        <v>0</v>
      </c>
      <c r="E66" s="64">
        <v>0</v>
      </c>
      <c r="F66" s="64">
        <v>399</v>
      </c>
    </row>
    <row r="67" spans="1:6" x14ac:dyDescent="0.2">
      <c r="A67" s="63" t="s">
        <v>91</v>
      </c>
      <c r="B67" s="63"/>
      <c r="C67" s="62">
        <v>399</v>
      </c>
      <c r="D67" s="62">
        <v>0</v>
      </c>
      <c r="E67" s="62">
        <v>0</v>
      </c>
      <c r="F67" s="62">
        <v>399</v>
      </c>
    </row>
    <row r="68" spans="1:6" x14ac:dyDescent="0.2">
      <c r="A68" s="61" t="s">
        <v>45</v>
      </c>
      <c r="B68" s="61" t="s">
        <v>18</v>
      </c>
      <c r="C68" s="66">
        <v>793061</v>
      </c>
      <c r="D68" s="66">
        <v>321691</v>
      </c>
      <c r="E68" s="66">
        <v>40.56</v>
      </c>
      <c r="F68" s="66">
        <v>1114752</v>
      </c>
    </row>
    <row r="69" spans="1:6" x14ac:dyDescent="0.2">
      <c r="A69" s="65" t="s">
        <v>88</v>
      </c>
      <c r="B69" s="65"/>
      <c r="C69" s="64">
        <v>148559</v>
      </c>
      <c r="D69" s="64">
        <v>-3500</v>
      </c>
      <c r="E69" s="64">
        <v>-2.36</v>
      </c>
      <c r="F69" s="64">
        <v>145059</v>
      </c>
    </row>
    <row r="70" spans="1:6" x14ac:dyDescent="0.2">
      <c r="A70" s="63" t="s">
        <v>87</v>
      </c>
      <c r="B70" s="63"/>
      <c r="C70" s="62">
        <v>148559</v>
      </c>
      <c r="D70" s="62">
        <v>-3500</v>
      </c>
      <c r="E70" s="62">
        <v>-2.36</v>
      </c>
      <c r="F70" s="62">
        <v>145059</v>
      </c>
    </row>
    <row r="71" spans="1:6" x14ac:dyDescent="0.2">
      <c r="A71" s="65" t="s">
        <v>96</v>
      </c>
      <c r="B71" s="65"/>
      <c r="C71" s="64">
        <v>7432</v>
      </c>
      <c r="D71" s="64">
        <v>0</v>
      </c>
      <c r="E71" s="64">
        <v>0</v>
      </c>
      <c r="F71" s="64">
        <v>7432</v>
      </c>
    </row>
    <row r="72" spans="1:6" x14ac:dyDescent="0.2">
      <c r="A72" s="63" t="s">
        <v>95</v>
      </c>
      <c r="B72" s="63"/>
      <c r="C72" s="62">
        <v>7432</v>
      </c>
      <c r="D72" s="62">
        <v>0</v>
      </c>
      <c r="E72" s="62">
        <v>0</v>
      </c>
      <c r="F72" s="62">
        <v>7432</v>
      </c>
    </row>
    <row r="73" spans="1:6" x14ac:dyDescent="0.2">
      <c r="A73" s="65" t="s">
        <v>86</v>
      </c>
      <c r="B73" s="65"/>
      <c r="C73" s="64">
        <v>524522</v>
      </c>
      <c r="D73" s="64">
        <v>-140395</v>
      </c>
      <c r="E73" s="64">
        <v>-26.77</v>
      </c>
      <c r="F73" s="64">
        <v>384127</v>
      </c>
    </row>
    <row r="74" spans="1:6" x14ac:dyDescent="0.2">
      <c r="A74" s="63" t="s">
        <v>85</v>
      </c>
      <c r="B74" s="63"/>
      <c r="C74" s="62">
        <v>171213</v>
      </c>
      <c r="D74" s="62">
        <v>0</v>
      </c>
      <c r="E74" s="62">
        <v>0</v>
      </c>
      <c r="F74" s="62">
        <v>171213</v>
      </c>
    </row>
    <row r="75" spans="1:6" x14ac:dyDescent="0.2">
      <c r="A75" s="63" t="s">
        <v>93</v>
      </c>
      <c r="B75" s="63"/>
      <c r="C75" s="62">
        <v>353309</v>
      </c>
      <c r="D75" s="62">
        <v>-140395</v>
      </c>
      <c r="E75" s="62">
        <v>-39.74</v>
      </c>
      <c r="F75" s="62">
        <v>212914</v>
      </c>
    </row>
    <row r="76" spans="1:6" x14ac:dyDescent="0.2">
      <c r="A76" s="65" t="s">
        <v>84</v>
      </c>
      <c r="B76" s="65"/>
      <c r="C76" s="64">
        <v>99808</v>
      </c>
      <c r="D76" s="64">
        <v>459940</v>
      </c>
      <c r="E76" s="64">
        <v>460.82</v>
      </c>
      <c r="F76" s="64">
        <v>559748</v>
      </c>
    </row>
    <row r="77" spans="1:6" x14ac:dyDescent="0.2">
      <c r="A77" s="63" t="s">
        <v>83</v>
      </c>
      <c r="B77" s="63"/>
      <c r="C77" s="62">
        <v>17255</v>
      </c>
      <c r="D77" s="62">
        <v>6000</v>
      </c>
      <c r="E77" s="62">
        <v>34.770000000000003</v>
      </c>
      <c r="F77" s="62">
        <v>23255</v>
      </c>
    </row>
    <row r="78" spans="1:6" x14ac:dyDescent="0.2">
      <c r="A78" s="63" t="s">
        <v>82</v>
      </c>
      <c r="B78" s="63"/>
      <c r="C78" s="62">
        <v>82553</v>
      </c>
      <c r="D78" s="62">
        <v>453940</v>
      </c>
      <c r="E78" s="62">
        <v>549.88</v>
      </c>
      <c r="F78" s="62">
        <v>536493</v>
      </c>
    </row>
    <row r="79" spans="1:6" x14ac:dyDescent="0.2">
      <c r="A79" s="65" t="s">
        <v>92</v>
      </c>
      <c r="B79" s="65"/>
      <c r="C79" s="64">
        <v>11413</v>
      </c>
      <c r="D79" s="64">
        <v>5646</v>
      </c>
      <c r="E79" s="64">
        <v>49.47</v>
      </c>
      <c r="F79" s="64">
        <v>17059</v>
      </c>
    </row>
    <row r="80" spans="1:6" x14ac:dyDescent="0.2">
      <c r="A80" s="63" t="s">
        <v>94</v>
      </c>
      <c r="B80" s="63"/>
      <c r="C80" s="62">
        <v>0</v>
      </c>
      <c r="D80" s="62">
        <v>0</v>
      </c>
      <c r="E80" s="62">
        <v>0</v>
      </c>
      <c r="F80" s="62">
        <v>0</v>
      </c>
    </row>
    <row r="81" spans="1:6" x14ac:dyDescent="0.2">
      <c r="A81" s="63" t="s">
        <v>91</v>
      </c>
      <c r="B81" s="63"/>
      <c r="C81" s="62">
        <v>11413</v>
      </c>
      <c r="D81" s="62">
        <v>5646</v>
      </c>
      <c r="E81" s="62">
        <v>49.47</v>
      </c>
      <c r="F81" s="62">
        <v>17059</v>
      </c>
    </row>
    <row r="82" spans="1:6" x14ac:dyDescent="0.2">
      <c r="A82" s="65" t="s">
        <v>98</v>
      </c>
      <c r="B82" s="65"/>
      <c r="C82" s="64">
        <v>1327</v>
      </c>
      <c r="D82" s="64">
        <v>0</v>
      </c>
      <c r="E82" s="64">
        <v>0</v>
      </c>
      <c r="F82" s="64">
        <v>1327</v>
      </c>
    </row>
    <row r="83" spans="1:6" x14ac:dyDescent="0.2">
      <c r="A83" s="63" t="s">
        <v>97</v>
      </c>
      <c r="B83" s="63"/>
      <c r="C83" s="62">
        <v>1327</v>
      </c>
      <c r="D83" s="62">
        <v>0</v>
      </c>
      <c r="E83" s="62">
        <v>0</v>
      </c>
      <c r="F83" s="62">
        <v>1327</v>
      </c>
    </row>
    <row r="84" spans="1:6" x14ac:dyDescent="0.2">
      <c r="A84" s="61" t="s">
        <v>48</v>
      </c>
      <c r="B84" s="61" t="s">
        <v>49</v>
      </c>
      <c r="C84" s="66">
        <v>4247</v>
      </c>
      <c r="D84" s="66">
        <v>0</v>
      </c>
      <c r="E84" s="66">
        <v>0</v>
      </c>
      <c r="F84" s="66">
        <v>4247</v>
      </c>
    </row>
    <row r="85" spans="1:6" x14ac:dyDescent="0.2">
      <c r="A85" s="65" t="s">
        <v>96</v>
      </c>
      <c r="B85" s="65"/>
      <c r="C85" s="64">
        <v>0</v>
      </c>
      <c r="D85" s="64">
        <v>0</v>
      </c>
      <c r="E85" s="64">
        <v>0</v>
      </c>
      <c r="F85" s="64">
        <v>0</v>
      </c>
    </row>
    <row r="86" spans="1:6" x14ac:dyDescent="0.2">
      <c r="A86" s="63" t="s">
        <v>95</v>
      </c>
      <c r="B86" s="63"/>
      <c r="C86" s="62">
        <v>0</v>
      </c>
      <c r="D86" s="62">
        <v>0</v>
      </c>
      <c r="E86" s="62">
        <v>0</v>
      </c>
      <c r="F86" s="62">
        <v>0</v>
      </c>
    </row>
    <row r="87" spans="1:6" x14ac:dyDescent="0.2">
      <c r="A87" s="65" t="s">
        <v>86</v>
      </c>
      <c r="B87" s="65"/>
      <c r="C87" s="64">
        <v>1327</v>
      </c>
      <c r="D87" s="64">
        <v>0</v>
      </c>
      <c r="E87" s="64">
        <v>0</v>
      </c>
      <c r="F87" s="64">
        <v>1327</v>
      </c>
    </row>
    <row r="88" spans="1:6" x14ac:dyDescent="0.2">
      <c r="A88" s="63" t="s">
        <v>85</v>
      </c>
      <c r="B88" s="63"/>
      <c r="C88" s="62">
        <v>1327</v>
      </c>
      <c r="D88" s="62">
        <v>0</v>
      </c>
      <c r="E88" s="62">
        <v>0</v>
      </c>
      <c r="F88" s="62">
        <v>1327</v>
      </c>
    </row>
    <row r="89" spans="1:6" x14ac:dyDescent="0.2">
      <c r="A89" s="65" t="s">
        <v>84</v>
      </c>
      <c r="B89" s="65"/>
      <c r="C89" s="64">
        <v>2920</v>
      </c>
      <c r="D89" s="64">
        <v>0</v>
      </c>
      <c r="E89" s="64">
        <v>0</v>
      </c>
      <c r="F89" s="64">
        <v>2920</v>
      </c>
    </row>
    <row r="90" spans="1:6" x14ac:dyDescent="0.2">
      <c r="A90" s="63" t="s">
        <v>82</v>
      </c>
      <c r="B90" s="63"/>
      <c r="C90" s="62">
        <v>2920</v>
      </c>
      <c r="D90" s="62">
        <v>0</v>
      </c>
      <c r="E90" s="62">
        <v>0</v>
      </c>
      <c r="F90" s="62">
        <v>2920</v>
      </c>
    </row>
    <row r="91" spans="1:6" x14ac:dyDescent="0.2">
      <c r="A91" s="61" t="s">
        <v>55</v>
      </c>
      <c r="B91" s="61" t="s">
        <v>56</v>
      </c>
      <c r="C91" s="66">
        <v>929</v>
      </c>
      <c r="D91" s="66">
        <v>300</v>
      </c>
      <c r="E91" s="66">
        <v>32.29</v>
      </c>
      <c r="F91" s="66">
        <v>1229</v>
      </c>
    </row>
    <row r="92" spans="1:6" x14ac:dyDescent="0.2">
      <c r="A92" s="65" t="s">
        <v>84</v>
      </c>
      <c r="B92" s="65"/>
      <c r="C92" s="64">
        <v>929</v>
      </c>
      <c r="D92" s="64">
        <v>300</v>
      </c>
      <c r="E92" s="64">
        <v>32.29</v>
      </c>
      <c r="F92" s="64">
        <v>1229</v>
      </c>
    </row>
    <row r="93" spans="1:6" x14ac:dyDescent="0.2">
      <c r="A93" s="63" t="s">
        <v>82</v>
      </c>
      <c r="B93" s="63"/>
      <c r="C93" s="62">
        <v>929</v>
      </c>
      <c r="D93" s="62">
        <v>300</v>
      </c>
      <c r="E93" s="62">
        <v>32.29</v>
      </c>
      <c r="F93" s="62">
        <v>1229</v>
      </c>
    </row>
    <row r="94" spans="1:6" x14ac:dyDescent="0.2">
      <c r="A94" s="61" t="s">
        <v>46</v>
      </c>
      <c r="B94" s="61" t="s">
        <v>47</v>
      </c>
      <c r="C94" s="66">
        <v>87568</v>
      </c>
      <c r="D94" s="66">
        <v>3200</v>
      </c>
      <c r="E94" s="66">
        <v>3.65</v>
      </c>
      <c r="F94" s="66">
        <v>90768</v>
      </c>
    </row>
    <row r="95" spans="1:6" x14ac:dyDescent="0.2">
      <c r="A95" s="65" t="s">
        <v>88</v>
      </c>
      <c r="B95" s="65"/>
      <c r="C95" s="64">
        <v>2891</v>
      </c>
      <c r="D95" s="64">
        <v>3200</v>
      </c>
      <c r="E95" s="64">
        <v>110.69</v>
      </c>
      <c r="F95" s="64">
        <v>6091</v>
      </c>
    </row>
    <row r="96" spans="1:6" x14ac:dyDescent="0.2">
      <c r="A96" s="63" t="s">
        <v>87</v>
      </c>
      <c r="B96" s="63"/>
      <c r="C96" s="62">
        <v>2891</v>
      </c>
      <c r="D96" s="62">
        <v>3200</v>
      </c>
      <c r="E96" s="62">
        <v>110.69</v>
      </c>
      <c r="F96" s="62">
        <v>6091</v>
      </c>
    </row>
    <row r="97" spans="1:6" x14ac:dyDescent="0.2">
      <c r="A97" s="65" t="s">
        <v>84</v>
      </c>
      <c r="B97" s="65"/>
      <c r="C97" s="64">
        <v>84146</v>
      </c>
      <c r="D97" s="64">
        <v>0</v>
      </c>
      <c r="E97" s="64">
        <v>0</v>
      </c>
      <c r="F97" s="64">
        <v>84146</v>
      </c>
    </row>
    <row r="98" spans="1:6" x14ac:dyDescent="0.2">
      <c r="A98" s="63" t="s">
        <v>83</v>
      </c>
      <c r="B98" s="63"/>
      <c r="C98" s="62">
        <v>0</v>
      </c>
      <c r="D98" s="62">
        <v>0</v>
      </c>
      <c r="E98" s="62">
        <v>0</v>
      </c>
      <c r="F98" s="62">
        <v>0</v>
      </c>
    </row>
    <row r="99" spans="1:6" x14ac:dyDescent="0.2">
      <c r="A99" s="63" t="s">
        <v>82</v>
      </c>
      <c r="B99" s="63"/>
      <c r="C99" s="62">
        <v>84146</v>
      </c>
      <c r="D99" s="62">
        <v>0</v>
      </c>
      <c r="E99" s="62">
        <v>0</v>
      </c>
      <c r="F99" s="62">
        <v>84146</v>
      </c>
    </row>
    <row r="100" spans="1:6" x14ac:dyDescent="0.2">
      <c r="A100" s="65" t="s">
        <v>92</v>
      </c>
      <c r="B100" s="65"/>
      <c r="C100" s="64">
        <v>531</v>
      </c>
      <c r="D100" s="64">
        <v>0</v>
      </c>
      <c r="E100" s="64">
        <v>0</v>
      </c>
      <c r="F100" s="64">
        <v>531</v>
      </c>
    </row>
    <row r="101" spans="1:6" x14ac:dyDescent="0.2">
      <c r="A101" s="63" t="s">
        <v>94</v>
      </c>
      <c r="B101" s="63"/>
      <c r="C101" s="62">
        <v>0</v>
      </c>
      <c r="D101" s="62">
        <v>0</v>
      </c>
      <c r="E101" s="62">
        <v>0</v>
      </c>
      <c r="F101" s="62">
        <v>0</v>
      </c>
    </row>
    <row r="102" spans="1:6" x14ac:dyDescent="0.2">
      <c r="A102" s="63" t="s">
        <v>91</v>
      </c>
      <c r="B102" s="63"/>
      <c r="C102" s="62">
        <v>531</v>
      </c>
      <c r="D102" s="62">
        <v>0</v>
      </c>
      <c r="E102" s="62">
        <v>0</v>
      </c>
      <c r="F102" s="62">
        <v>531</v>
      </c>
    </row>
    <row r="103" spans="1:6" x14ac:dyDescent="0.2">
      <c r="A103" s="69" t="s">
        <v>51</v>
      </c>
      <c r="B103" s="69" t="s">
        <v>13</v>
      </c>
      <c r="C103" s="68">
        <v>73661</v>
      </c>
      <c r="D103" s="68">
        <v>6617</v>
      </c>
      <c r="E103" s="68">
        <v>8.98</v>
      </c>
      <c r="F103" s="68">
        <v>80278</v>
      </c>
    </row>
    <row r="104" spans="1:6" x14ac:dyDescent="0.2">
      <c r="A104" s="61" t="s">
        <v>52</v>
      </c>
      <c r="B104" s="61" t="s">
        <v>53</v>
      </c>
      <c r="C104" s="66">
        <v>929</v>
      </c>
      <c r="D104" s="66">
        <v>0</v>
      </c>
      <c r="E104" s="66">
        <v>0</v>
      </c>
      <c r="F104" s="66">
        <v>929</v>
      </c>
    </row>
    <row r="105" spans="1:6" x14ac:dyDescent="0.2">
      <c r="A105" s="65" t="s">
        <v>88</v>
      </c>
      <c r="B105" s="65"/>
      <c r="C105" s="64">
        <v>929</v>
      </c>
      <c r="D105" s="64">
        <v>0</v>
      </c>
      <c r="E105" s="64">
        <v>0</v>
      </c>
      <c r="F105" s="64">
        <v>929</v>
      </c>
    </row>
    <row r="106" spans="1:6" x14ac:dyDescent="0.2">
      <c r="A106" s="63" t="s">
        <v>87</v>
      </c>
      <c r="B106" s="63"/>
      <c r="C106" s="62">
        <v>929</v>
      </c>
      <c r="D106" s="62">
        <v>0</v>
      </c>
      <c r="E106" s="62">
        <v>0</v>
      </c>
      <c r="F106" s="62">
        <v>929</v>
      </c>
    </row>
    <row r="107" spans="1:6" x14ac:dyDescent="0.2">
      <c r="A107" s="61" t="s">
        <v>54</v>
      </c>
      <c r="B107" s="61" t="s">
        <v>22</v>
      </c>
      <c r="C107" s="66">
        <v>72732</v>
      </c>
      <c r="D107" s="66">
        <v>6617</v>
      </c>
      <c r="E107" s="66">
        <v>9.1</v>
      </c>
      <c r="F107" s="66">
        <v>79349</v>
      </c>
    </row>
    <row r="108" spans="1:6" x14ac:dyDescent="0.2">
      <c r="A108" s="65" t="s">
        <v>88</v>
      </c>
      <c r="B108" s="65"/>
      <c r="C108" s="64">
        <v>16458</v>
      </c>
      <c r="D108" s="64">
        <v>6500</v>
      </c>
      <c r="E108" s="64">
        <v>39.49</v>
      </c>
      <c r="F108" s="64">
        <v>22958</v>
      </c>
    </row>
    <row r="109" spans="1:6" x14ac:dyDescent="0.2">
      <c r="A109" s="63" t="s">
        <v>87</v>
      </c>
      <c r="B109" s="63"/>
      <c r="C109" s="62">
        <v>16458</v>
      </c>
      <c r="D109" s="62">
        <v>6500</v>
      </c>
      <c r="E109" s="62">
        <v>39.49</v>
      </c>
      <c r="F109" s="62">
        <v>22958</v>
      </c>
    </row>
    <row r="110" spans="1:6" x14ac:dyDescent="0.2">
      <c r="A110" s="65" t="s">
        <v>86</v>
      </c>
      <c r="B110" s="65"/>
      <c r="C110" s="64">
        <v>16988</v>
      </c>
      <c r="D110" s="64">
        <v>-599</v>
      </c>
      <c r="E110" s="64">
        <v>-3.53</v>
      </c>
      <c r="F110" s="64">
        <v>16389</v>
      </c>
    </row>
    <row r="111" spans="1:6" x14ac:dyDescent="0.2">
      <c r="A111" s="63" t="s">
        <v>93</v>
      </c>
      <c r="B111" s="63"/>
      <c r="C111" s="62">
        <v>16988</v>
      </c>
      <c r="D111" s="62">
        <v>-599</v>
      </c>
      <c r="E111" s="62">
        <v>-3.53</v>
      </c>
      <c r="F111" s="62">
        <v>16389</v>
      </c>
    </row>
    <row r="112" spans="1:6" x14ac:dyDescent="0.2">
      <c r="A112" s="65" t="s">
        <v>84</v>
      </c>
      <c r="B112" s="65"/>
      <c r="C112" s="64">
        <v>36499</v>
      </c>
      <c r="D112" s="64">
        <v>-1475</v>
      </c>
      <c r="E112" s="64">
        <v>-4.04</v>
      </c>
      <c r="F112" s="64">
        <v>35024</v>
      </c>
    </row>
    <row r="113" spans="1:6" x14ac:dyDescent="0.2">
      <c r="A113" s="63" t="s">
        <v>82</v>
      </c>
      <c r="B113" s="63"/>
      <c r="C113" s="62">
        <v>36499</v>
      </c>
      <c r="D113" s="62">
        <v>-1475</v>
      </c>
      <c r="E113" s="62">
        <v>-4.04</v>
      </c>
      <c r="F113" s="62">
        <v>35024</v>
      </c>
    </row>
    <row r="114" spans="1:6" x14ac:dyDescent="0.2">
      <c r="A114" s="65" t="s">
        <v>92</v>
      </c>
      <c r="B114" s="65"/>
      <c r="C114" s="64">
        <v>2787</v>
      </c>
      <c r="D114" s="64">
        <v>2191</v>
      </c>
      <c r="E114" s="64">
        <v>78.61</v>
      </c>
      <c r="F114" s="64">
        <v>4978</v>
      </c>
    </row>
    <row r="115" spans="1:6" x14ac:dyDescent="0.2">
      <c r="A115" s="63" t="s">
        <v>91</v>
      </c>
      <c r="B115" s="63"/>
      <c r="C115" s="62">
        <v>2787</v>
      </c>
      <c r="D115" s="62">
        <v>2191</v>
      </c>
      <c r="E115" s="62">
        <v>78.61</v>
      </c>
      <c r="F115" s="62">
        <v>4978</v>
      </c>
    </row>
    <row r="116" spans="1:6" x14ac:dyDescent="0.2">
      <c r="A116" s="69" t="s">
        <v>42</v>
      </c>
      <c r="B116" s="69" t="s">
        <v>74</v>
      </c>
      <c r="C116" s="68">
        <v>0</v>
      </c>
      <c r="D116" s="68">
        <v>20960.810000000001</v>
      </c>
      <c r="E116" s="68">
        <v>100</v>
      </c>
      <c r="F116" s="68">
        <v>20960.810000000001</v>
      </c>
    </row>
    <row r="117" spans="1:6" x14ac:dyDescent="0.2">
      <c r="A117" s="61" t="s">
        <v>90</v>
      </c>
      <c r="B117" s="67" t="s">
        <v>89</v>
      </c>
      <c r="C117" s="66">
        <v>0</v>
      </c>
      <c r="D117" s="66">
        <v>20960.810000000001</v>
      </c>
      <c r="E117" s="66">
        <v>100</v>
      </c>
      <c r="F117" s="66">
        <v>20960.810000000001</v>
      </c>
    </row>
    <row r="118" spans="1:6" x14ac:dyDescent="0.2">
      <c r="A118" s="65" t="s">
        <v>88</v>
      </c>
      <c r="B118" s="65"/>
      <c r="C118" s="64">
        <v>0</v>
      </c>
      <c r="D118" s="64">
        <v>4999.76</v>
      </c>
      <c r="E118" s="64">
        <v>100</v>
      </c>
      <c r="F118" s="64">
        <v>4999.76</v>
      </c>
    </row>
    <row r="119" spans="1:6" x14ac:dyDescent="0.2">
      <c r="A119" s="63" t="s">
        <v>87</v>
      </c>
      <c r="B119" s="63"/>
      <c r="C119" s="62">
        <v>0</v>
      </c>
      <c r="D119" s="62">
        <v>4999.76</v>
      </c>
      <c r="E119" s="62">
        <v>100</v>
      </c>
      <c r="F119" s="62">
        <v>4999.76</v>
      </c>
    </row>
    <row r="120" spans="1:6" x14ac:dyDescent="0.2">
      <c r="A120" s="65" t="s">
        <v>86</v>
      </c>
      <c r="B120" s="65"/>
      <c r="C120" s="64">
        <v>0</v>
      </c>
      <c r="D120" s="64">
        <v>15961.05</v>
      </c>
      <c r="E120" s="64">
        <v>100</v>
      </c>
      <c r="F120" s="64">
        <v>15961.05</v>
      </c>
    </row>
    <row r="121" spans="1:6" x14ac:dyDescent="0.2">
      <c r="A121" s="63" t="s">
        <v>85</v>
      </c>
      <c r="B121" s="63"/>
      <c r="C121" s="62">
        <v>0</v>
      </c>
      <c r="D121" s="62">
        <v>15961.05</v>
      </c>
      <c r="E121" s="62">
        <v>100</v>
      </c>
      <c r="F121" s="62">
        <v>15961.05</v>
      </c>
    </row>
    <row r="122" spans="1:6" x14ac:dyDescent="0.2">
      <c r="A122" s="65" t="s">
        <v>84</v>
      </c>
      <c r="B122" s="65"/>
      <c r="C122" s="64">
        <v>0</v>
      </c>
      <c r="D122" s="64">
        <v>0</v>
      </c>
      <c r="E122" s="64">
        <v>0</v>
      </c>
      <c r="F122" s="64">
        <v>0</v>
      </c>
    </row>
    <row r="123" spans="1:6" x14ac:dyDescent="0.2">
      <c r="A123" s="63" t="s">
        <v>83</v>
      </c>
      <c r="B123" s="63"/>
      <c r="C123" s="62">
        <v>0</v>
      </c>
      <c r="D123" s="62">
        <v>0</v>
      </c>
      <c r="E123" s="62">
        <v>0</v>
      </c>
      <c r="F123" s="62">
        <v>0</v>
      </c>
    </row>
    <row r="124" spans="1:6" x14ac:dyDescent="0.2">
      <c r="A124" s="63" t="s">
        <v>82</v>
      </c>
      <c r="B124" s="63"/>
      <c r="C124" s="62">
        <v>0</v>
      </c>
      <c r="D124" s="62">
        <v>0</v>
      </c>
      <c r="E124" s="62">
        <v>0</v>
      </c>
      <c r="F124" s="62">
        <v>0</v>
      </c>
    </row>
  </sheetData>
  <mergeCells count="7">
    <mergeCell ref="A7:C7"/>
    <mergeCell ref="A1:C1"/>
    <mergeCell ref="A2:B2"/>
    <mergeCell ref="A3:C3"/>
    <mergeCell ref="A4:B4"/>
    <mergeCell ref="A5:B5"/>
    <mergeCell ref="A6:C6"/>
  </mergeCells>
  <pageMargins left="0.75" right="0.75" top="1" bottom="1" header="0.5" footer="0.5"/>
  <pageSetup scale="85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92E8B-DE3E-4BAF-BBB1-E6B64A50C2B0}">
  <dimension ref="A1:F19"/>
  <sheetViews>
    <sheetView workbookViewId="0">
      <selection activeCell="D13" sqref="D13"/>
    </sheetView>
  </sheetViews>
  <sheetFormatPr defaultRowHeight="12.75" x14ac:dyDescent="0.2"/>
  <cols>
    <col min="1" max="1" width="10" style="61" customWidth="1"/>
    <col min="2" max="2" width="30.28515625" style="61" customWidth="1"/>
    <col min="3" max="3" width="19.28515625" style="61" customWidth="1"/>
    <col min="4" max="4" width="23.28515625" style="61" customWidth="1"/>
    <col min="5" max="5" width="0.140625" style="61" customWidth="1"/>
    <col min="6" max="6" width="17.28515625" style="61" customWidth="1"/>
    <col min="7" max="16384" width="9.140625" style="61"/>
  </cols>
  <sheetData>
    <row r="1" spans="1:6" x14ac:dyDescent="0.2">
      <c r="A1" s="130" t="s">
        <v>119</v>
      </c>
      <c r="B1" s="130"/>
      <c r="C1" s="130"/>
    </row>
    <row r="2" spans="1:6" x14ac:dyDescent="0.2">
      <c r="A2" s="130" t="s">
        <v>36</v>
      </c>
      <c r="B2" s="130"/>
    </row>
    <row r="3" spans="1:6" x14ac:dyDescent="0.2">
      <c r="A3" s="130" t="s">
        <v>37</v>
      </c>
      <c r="B3" s="130"/>
      <c r="C3" s="130"/>
    </row>
    <row r="4" spans="1:6" x14ac:dyDescent="0.2">
      <c r="A4" s="130" t="s">
        <v>38</v>
      </c>
      <c r="B4" s="130"/>
      <c r="C4" s="77"/>
      <c r="D4" s="78"/>
    </row>
    <row r="5" spans="1:6" x14ac:dyDescent="0.2">
      <c r="A5" s="130" t="s">
        <v>39</v>
      </c>
      <c r="B5" s="130"/>
      <c r="C5" s="77"/>
      <c r="D5" s="76"/>
    </row>
    <row r="6" spans="1:6" x14ac:dyDescent="0.2">
      <c r="C6" s="77"/>
      <c r="D6" s="76"/>
    </row>
    <row r="7" spans="1:6" ht="15.75" x14ac:dyDescent="0.25">
      <c r="B7" s="82" t="s">
        <v>128</v>
      </c>
      <c r="C7" s="77"/>
      <c r="D7" s="76"/>
    </row>
    <row r="8" spans="1:6" ht="15.75" x14ac:dyDescent="0.25">
      <c r="B8" s="82" t="s">
        <v>124</v>
      </c>
      <c r="C8" s="77"/>
      <c r="D8" s="76"/>
    </row>
    <row r="9" spans="1:6" ht="15.75" x14ac:dyDescent="0.25">
      <c r="B9" s="81" t="s">
        <v>123</v>
      </c>
      <c r="C9" s="77"/>
      <c r="D9" s="76"/>
    </row>
    <row r="10" spans="1:6" x14ac:dyDescent="0.2">
      <c r="A10" s="129"/>
      <c r="B10" s="130"/>
      <c r="C10" s="130"/>
    </row>
    <row r="11" spans="1:6" ht="15.75" x14ac:dyDescent="0.25">
      <c r="A11" s="131" t="s">
        <v>122</v>
      </c>
      <c r="B11" s="132"/>
      <c r="C11" s="132"/>
    </row>
    <row r="13" spans="1:6" ht="32.25" customHeight="1" x14ac:dyDescent="0.2">
      <c r="A13" s="72" t="s">
        <v>116</v>
      </c>
      <c r="B13" s="69" t="s">
        <v>43</v>
      </c>
      <c r="C13" s="67" t="s">
        <v>132</v>
      </c>
      <c r="D13" s="67" t="s">
        <v>133</v>
      </c>
      <c r="E13" s="72" t="s">
        <v>115</v>
      </c>
      <c r="F13" s="86" t="s">
        <v>134</v>
      </c>
    </row>
    <row r="14" spans="1:6" x14ac:dyDescent="0.2">
      <c r="A14" s="69" t="s">
        <v>114</v>
      </c>
      <c r="B14" s="69"/>
      <c r="C14" s="68">
        <v>3799283</v>
      </c>
      <c r="D14" s="68">
        <v>352873.81</v>
      </c>
      <c r="E14" s="68">
        <v>9.2899999999999991</v>
      </c>
      <c r="F14" s="68">
        <v>4152156.81</v>
      </c>
    </row>
    <row r="15" spans="1:6" x14ac:dyDescent="0.2">
      <c r="A15" s="71" t="s">
        <v>99</v>
      </c>
      <c r="B15" s="71"/>
      <c r="C15" s="70">
        <v>3799283</v>
      </c>
      <c r="D15" s="70">
        <v>352873.81</v>
      </c>
      <c r="E15" s="70">
        <v>9.2899999999999991</v>
      </c>
      <c r="F15" s="70">
        <v>4152156.81</v>
      </c>
    </row>
    <row r="16" spans="1:6" x14ac:dyDescent="0.2">
      <c r="A16" s="69" t="s">
        <v>100</v>
      </c>
      <c r="B16" s="69"/>
      <c r="C16" s="68">
        <v>3799283</v>
      </c>
      <c r="D16" s="68">
        <v>352873.81</v>
      </c>
      <c r="E16" s="68">
        <v>9.2899999999999991</v>
      </c>
      <c r="F16" s="68">
        <v>4152156.81</v>
      </c>
    </row>
    <row r="17" spans="1:6" x14ac:dyDescent="0.2">
      <c r="A17" s="71" t="s">
        <v>99</v>
      </c>
      <c r="B17" s="71"/>
      <c r="C17" s="70">
        <v>3799283</v>
      </c>
      <c r="D17" s="70">
        <v>352873.81</v>
      </c>
      <c r="E17" s="70">
        <v>9.2899999999999991</v>
      </c>
      <c r="F17" s="70">
        <v>4152156.81</v>
      </c>
    </row>
    <row r="18" spans="1:6" x14ac:dyDescent="0.2">
      <c r="A18" s="80" t="s">
        <v>121</v>
      </c>
      <c r="B18" s="80"/>
      <c r="C18" s="79">
        <v>3697087</v>
      </c>
      <c r="D18" s="79">
        <v>346873.81</v>
      </c>
      <c r="E18" s="79">
        <v>9.3800000000000008</v>
      </c>
      <c r="F18" s="79">
        <v>4043960.81</v>
      </c>
    </row>
    <row r="19" spans="1:6" x14ac:dyDescent="0.2">
      <c r="A19" s="80" t="s">
        <v>120</v>
      </c>
      <c r="B19" s="80"/>
      <c r="C19" s="79">
        <v>102196</v>
      </c>
      <c r="D19" s="79">
        <v>6000</v>
      </c>
      <c r="E19" s="79">
        <v>5.87</v>
      </c>
      <c r="F19" s="79">
        <v>108196</v>
      </c>
    </row>
  </sheetData>
  <mergeCells count="7">
    <mergeCell ref="A11:C11"/>
    <mergeCell ref="A1:C1"/>
    <mergeCell ref="A2:B2"/>
    <mergeCell ref="A3:C3"/>
    <mergeCell ref="A4:B4"/>
    <mergeCell ref="A5:B5"/>
    <mergeCell ref="A10:C10"/>
  </mergeCells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9"/>
  <sheetViews>
    <sheetView workbookViewId="0">
      <selection sqref="A1:I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5" customWidth="1"/>
    <col min="5" max="5" width="0.140625" hidden="1" customWidth="1"/>
    <col min="6" max="6" width="15.7109375" hidden="1" customWidth="1"/>
    <col min="7" max="9" width="15.7109375" customWidth="1"/>
  </cols>
  <sheetData>
    <row r="1" spans="1:9" ht="24" customHeight="1" x14ac:dyDescent="0.25">
      <c r="A1" s="133" t="s">
        <v>181</v>
      </c>
      <c r="B1" s="134"/>
      <c r="C1" s="134"/>
      <c r="D1" s="134"/>
      <c r="E1" s="134"/>
      <c r="F1" s="134"/>
      <c r="G1" s="134"/>
      <c r="H1" s="134"/>
      <c r="I1" s="134"/>
    </row>
    <row r="2" spans="1:9" ht="18" customHeight="1" x14ac:dyDescent="0.25">
      <c r="A2" s="1"/>
      <c r="B2" s="1"/>
      <c r="C2" s="1"/>
      <c r="D2" s="1"/>
      <c r="E2" s="51" t="s">
        <v>125</v>
      </c>
      <c r="F2" s="1"/>
      <c r="G2" s="1"/>
      <c r="H2" s="1"/>
      <c r="I2" s="1"/>
    </row>
    <row r="3" spans="1:9" ht="15.75" x14ac:dyDescent="0.25">
      <c r="A3" s="134" t="s">
        <v>17</v>
      </c>
      <c r="B3" s="134"/>
      <c r="C3" s="134"/>
      <c r="D3" s="134"/>
      <c r="E3" s="134"/>
      <c r="F3" s="134"/>
      <c r="G3" s="134"/>
      <c r="H3" s="135"/>
      <c r="I3" s="135"/>
    </row>
    <row r="4" spans="1:9" ht="18" x14ac:dyDescent="0.25">
      <c r="A4" s="1"/>
      <c r="B4" s="1"/>
      <c r="C4" s="1"/>
      <c r="D4" s="1"/>
      <c r="E4" s="1"/>
      <c r="F4" s="1"/>
      <c r="G4" s="1"/>
      <c r="H4" s="2"/>
      <c r="I4" s="2"/>
    </row>
    <row r="5" spans="1:9" ht="18" customHeight="1" x14ac:dyDescent="0.25">
      <c r="A5" s="134" t="s">
        <v>14</v>
      </c>
      <c r="B5" s="136"/>
      <c r="C5" s="136"/>
      <c r="D5" s="136"/>
      <c r="E5" s="136"/>
      <c r="F5" s="136"/>
      <c r="G5" s="136"/>
      <c r="H5" s="136"/>
      <c r="I5" s="136"/>
    </row>
    <row r="6" spans="1:9" ht="18" x14ac:dyDescent="0.25">
      <c r="A6" s="1"/>
      <c r="B6" s="1"/>
      <c r="C6" s="1"/>
      <c r="D6" s="1"/>
      <c r="E6" s="1"/>
      <c r="F6" s="1"/>
      <c r="G6" s="1"/>
      <c r="H6" s="2"/>
      <c r="I6" s="2"/>
    </row>
    <row r="7" spans="1:9" ht="63" customHeight="1" x14ac:dyDescent="0.25">
      <c r="A7" s="8" t="s">
        <v>6</v>
      </c>
      <c r="B7" s="7" t="s">
        <v>7</v>
      </c>
      <c r="C7" s="7" t="s">
        <v>8</v>
      </c>
      <c r="D7" s="7" t="s">
        <v>24</v>
      </c>
      <c r="E7" s="7" t="s">
        <v>4</v>
      </c>
      <c r="F7" s="8" t="s">
        <v>5</v>
      </c>
      <c r="G7" s="8" t="s">
        <v>132</v>
      </c>
      <c r="H7" s="8" t="s">
        <v>133</v>
      </c>
      <c r="I7" s="8" t="s">
        <v>134</v>
      </c>
    </row>
    <row r="8" spans="1:9" ht="25.5" x14ac:dyDescent="0.25">
      <c r="A8" s="5">
        <v>8</v>
      </c>
      <c r="B8" s="5"/>
      <c r="C8" s="5"/>
      <c r="D8" s="5" t="s">
        <v>15</v>
      </c>
      <c r="E8" s="3">
        <v>0</v>
      </c>
      <c r="F8" s="4">
        <v>0</v>
      </c>
      <c r="G8" s="4">
        <v>0</v>
      </c>
      <c r="H8" s="4">
        <v>0</v>
      </c>
      <c r="I8" s="4">
        <v>0</v>
      </c>
    </row>
    <row r="9" spans="1:9" ht="25.5" x14ac:dyDescent="0.25">
      <c r="A9" s="6">
        <v>5</v>
      </c>
      <c r="B9" s="6"/>
      <c r="C9" s="6"/>
      <c r="D9" s="9" t="s">
        <v>16</v>
      </c>
      <c r="E9" s="3">
        <v>0</v>
      </c>
      <c r="F9" s="4">
        <v>0</v>
      </c>
      <c r="G9" s="4">
        <v>0</v>
      </c>
      <c r="H9" s="4">
        <v>0</v>
      </c>
      <c r="I9" s="4">
        <v>0</v>
      </c>
    </row>
  </sheetData>
  <mergeCells count="3">
    <mergeCell ref="A1:I1"/>
    <mergeCell ref="A3:I3"/>
    <mergeCell ref="A5:I5"/>
  </mergeCells>
  <pageMargins left="0.7" right="0.7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39A05-C1CC-4628-92FD-03C606D4BE46}">
  <sheetPr>
    <pageSetUpPr fitToPage="1"/>
  </sheetPr>
  <dimension ref="A1:I19"/>
  <sheetViews>
    <sheetView workbookViewId="0">
      <selection activeCell="H13" sqref="H13"/>
    </sheetView>
  </sheetViews>
  <sheetFormatPr defaultRowHeight="15" x14ac:dyDescent="0.25"/>
  <cols>
    <col min="1" max="1" width="7.42578125" bestFit="1" customWidth="1"/>
    <col min="2" max="2" width="7.42578125" customWidth="1"/>
    <col min="3" max="3" width="16.5703125" customWidth="1"/>
    <col min="4" max="4" width="5.42578125" bestFit="1" customWidth="1"/>
    <col min="5" max="5" width="25.28515625" customWidth="1"/>
    <col min="6" max="8" width="15.7109375" customWidth="1"/>
    <col min="9" max="9" width="13.85546875" customWidth="1"/>
  </cols>
  <sheetData>
    <row r="1" spans="1:9" x14ac:dyDescent="0.25">
      <c r="F1" t="s">
        <v>77</v>
      </c>
    </row>
    <row r="2" spans="1:9" x14ac:dyDescent="0.25">
      <c r="A2" s="110" t="s">
        <v>76</v>
      </c>
      <c r="B2" s="110"/>
      <c r="C2" s="111"/>
      <c r="D2" s="111"/>
      <c r="E2" s="111"/>
      <c r="F2" s="111"/>
      <c r="G2" s="111"/>
      <c r="H2" s="111"/>
      <c r="I2" s="111"/>
    </row>
    <row r="3" spans="1:9" ht="15.75" x14ac:dyDescent="0.25">
      <c r="A3" s="29"/>
      <c r="B3" s="29"/>
      <c r="C3" s="26"/>
      <c r="D3" s="26"/>
      <c r="E3" s="26"/>
      <c r="F3" s="26"/>
      <c r="G3" s="26"/>
      <c r="H3" s="27"/>
      <c r="I3" s="27"/>
    </row>
    <row r="4" spans="1:9" ht="25.5" x14ac:dyDescent="0.25">
      <c r="A4" s="119" t="s">
        <v>28</v>
      </c>
      <c r="B4" s="120"/>
      <c r="C4" s="120"/>
      <c r="D4" s="120"/>
      <c r="E4" s="120"/>
      <c r="F4" s="121"/>
      <c r="G4" s="13" t="s">
        <v>27</v>
      </c>
      <c r="H4" s="13" t="s">
        <v>80</v>
      </c>
      <c r="I4" s="14" t="s">
        <v>81</v>
      </c>
    </row>
    <row r="5" spans="1:9" x14ac:dyDescent="0.25">
      <c r="A5" s="122"/>
      <c r="B5" s="123"/>
      <c r="C5" s="123"/>
      <c r="D5" s="123"/>
      <c r="E5" s="123"/>
      <c r="F5" s="124"/>
      <c r="G5" s="15" t="s">
        <v>25</v>
      </c>
      <c r="H5" s="15" t="s">
        <v>25</v>
      </c>
      <c r="I5" s="16" t="s">
        <v>25</v>
      </c>
    </row>
    <row r="6" spans="1:9" x14ac:dyDescent="0.25">
      <c r="A6" s="112" t="s">
        <v>75</v>
      </c>
      <c r="B6" s="113"/>
      <c r="C6" s="113"/>
      <c r="D6" s="113"/>
      <c r="E6" s="113"/>
      <c r="F6" s="114"/>
      <c r="G6" s="57">
        <f t="shared" ref="G6:H7" si="0">(G7)</f>
        <v>5574</v>
      </c>
      <c r="H6" s="57">
        <f t="shared" si="0"/>
        <v>-17734.809999999998</v>
      </c>
      <c r="I6" s="57">
        <f t="shared" ref="I6:I10" si="1">SUM(G6+H6)</f>
        <v>-12160.809999999998</v>
      </c>
    </row>
    <row r="7" spans="1:9" ht="15.75" x14ac:dyDescent="0.25">
      <c r="A7" s="42">
        <v>9</v>
      </c>
      <c r="B7" s="49"/>
      <c r="C7" s="44" t="s">
        <v>74</v>
      </c>
      <c r="D7" s="30"/>
      <c r="E7" s="30"/>
      <c r="F7" s="30"/>
      <c r="G7" s="58">
        <f t="shared" si="0"/>
        <v>5574</v>
      </c>
      <c r="H7" s="58">
        <f t="shared" si="0"/>
        <v>-17734.809999999998</v>
      </c>
      <c r="I7" s="58">
        <f t="shared" si="1"/>
        <v>-12160.809999999998</v>
      </c>
    </row>
    <row r="8" spans="1:9" ht="15.75" x14ac:dyDescent="0.25">
      <c r="A8" s="42">
        <v>92</v>
      </c>
      <c r="B8" s="49"/>
      <c r="C8" s="44" t="s">
        <v>73</v>
      </c>
      <c r="D8" s="30"/>
      <c r="E8" s="30"/>
      <c r="F8" s="30"/>
      <c r="G8" s="58">
        <f>SUM(G9-G13)</f>
        <v>5574</v>
      </c>
      <c r="H8" s="58">
        <f>SUM(H9-H13)</f>
        <v>-17734.809999999998</v>
      </c>
      <c r="I8" s="58">
        <f t="shared" si="1"/>
        <v>-12160.809999999998</v>
      </c>
    </row>
    <row r="9" spans="1:9" ht="15.75" x14ac:dyDescent="0.25">
      <c r="A9" s="42">
        <v>9221</v>
      </c>
      <c r="B9" s="49"/>
      <c r="C9" s="44" t="s">
        <v>72</v>
      </c>
      <c r="D9" s="30"/>
      <c r="E9" s="30"/>
      <c r="F9" s="30"/>
      <c r="G9" s="59">
        <f>SUM(G10:G12)</f>
        <v>5574</v>
      </c>
      <c r="H9" s="59">
        <f>SUM(H10:H12)</f>
        <v>3226</v>
      </c>
      <c r="I9" s="59">
        <f t="shared" si="1"/>
        <v>8800</v>
      </c>
    </row>
    <row r="10" spans="1:9" ht="15.75" x14ac:dyDescent="0.25">
      <c r="A10" s="42"/>
      <c r="B10" s="50" t="s">
        <v>71</v>
      </c>
      <c r="C10" s="44" t="s">
        <v>70</v>
      </c>
      <c r="D10" s="30"/>
      <c r="E10" s="30"/>
      <c r="F10" s="30"/>
      <c r="G10" s="58">
        <v>1593</v>
      </c>
      <c r="H10" s="58">
        <v>-994</v>
      </c>
      <c r="I10" s="58">
        <f t="shared" si="1"/>
        <v>599</v>
      </c>
    </row>
    <row r="11" spans="1:9" ht="15.75" x14ac:dyDescent="0.25">
      <c r="A11" s="42"/>
      <c r="B11" s="49" t="s">
        <v>60</v>
      </c>
      <c r="C11" s="44" t="s">
        <v>69</v>
      </c>
      <c r="D11" s="30"/>
      <c r="E11" s="30"/>
      <c r="F11" s="30"/>
      <c r="G11" s="58">
        <v>3981</v>
      </c>
      <c r="H11" s="58">
        <v>-229</v>
      </c>
      <c r="I11" s="58">
        <f>SUM(G11+H11)</f>
        <v>3752</v>
      </c>
    </row>
    <row r="12" spans="1:9" ht="15.75" x14ac:dyDescent="0.25">
      <c r="A12" s="42"/>
      <c r="B12" s="49" t="s">
        <v>68</v>
      </c>
      <c r="C12" s="44" t="s">
        <v>67</v>
      </c>
      <c r="D12" s="30"/>
      <c r="E12" s="30"/>
      <c r="F12" s="30"/>
      <c r="G12" s="58">
        <v>0</v>
      </c>
      <c r="H12" s="58">
        <v>4449</v>
      </c>
      <c r="I12" s="58">
        <f t="shared" ref="I12:I19" si="2">SUM(G12+H12)</f>
        <v>4449</v>
      </c>
    </row>
    <row r="13" spans="1:9" ht="15.75" x14ac:dyDescent="0.25">
      <c r="A13" s="42">
        <v>9222</v>
      </c>
      <c r="B13" s="49"/>
      <c r="C13" s="44" t="s">
        <v>66</v>
      </c>
      <c r="D13" s="30"/>
      <c r="E13" s="30"/>
      <c r="F13" s="30"/>
      <c r="G13" s="59">
        <f>SUM(G14:G18)</f>
        <v>0</v>
      </c>
      <c r="H13" s="59">
        <f>SUM(H14:H18)</f>
        <v>20960.809999999998</v>
      </c>
      <c r="I13" s="59">
        <f t="shared" si="2"/>
        <v>20960.809999999998</v>
      </c>
    </row>
    <row r="14" spans="1:9" ht="15.75" x14ac:dyDescent="0.25">
      <c r="A14" s="49"/>
      <c r="B14" s="42" t="s">
        <v>62</v>
      </c>
      <c r="C14" s="47" t="s">
        <v>65</v>
      </c>
      <c r="D14" s="30"/>
      <c r="E14" s="30"/>
      <c r="F14" s="30"/>
      <c r="G14" s="59">
        <v>0</v>
      </c>
      <c r="H14" s="59">
        <v>4999.76</v>
      </c>
      <c r="I14" s="59">
        <f t="shared" si="2"/>
        <v>4999.76</v>
      </c>
    </row>
    <row r="15" spans="1:9" ht="15.75" x14ac:dyDescent="0.25">
      <c r="A15" s="49"/>
      <c r="B15" s="42" t="s">
        <v>64</v>
      </c>
      <c r="C15" s="47" t="s">
        <v>63</v>
      </c>
      <c r="D15" s="30"/>
      <c r="E15" s="30"/>
      <c r="F15" s="30"/>
      <c r="G15" s="59">
        <v>0</v>
      </c>
      <c r="H15" s="59">
        <v>15961.05</v>
      </c>
      <c r="I15" s="59">
        <f t="shared" si="2"/>
        <v>15961.05</v>
      </c>
    </row>
    <row r="16" spans="1:9" ht="15.75" x14ac:dyDescent="0.25">
      <c r="A16" s="49"/>
      <c r="B16" s="42" t="s">
        <v>62</v>
      </c>
      <c r="C16" s="47" t="s">
        <v>61</v>
      </c>
      <c r="D16" s="30"/>
      <c r="E16" s="30"/>
      <c r="F16" s="30"/>
      <c r="G16" s="59">
        <v>0</v>
      </c>
      <c r="H16" s="59">
        <v>0</v>
      </c>
      <c r="I16" s="59">
        <f t="shared" si="2"/>
        <v>0</v>
      </c>
    </row>
    <row r="17" spans="1:9" ht="15.75" x14ac:dyDescent="0.25">
      <c r="A17" s="49"/>
      <c r="B17" s="48" t="s">
        <v>60</v>
      </c>
      <c r="C17" s="47" t="s">
        <v>59</v>
      </c>
      <c r="D17" s="30"/>
      <c r="E17" s="30"/>
      <c r="F17" s="30"/>
      <c r="G17" s="59">
        <v>0</v>
      </c>
      <c r="H17" s="59">
        <v>0</v>
      </c>
      <c r="I17" s="59">
        <f t="shared" si="2"/>
        <v>0</v>
      </c>
    </row>
    <row r="18" spans="1:9" ht="15.75" x14ac:dyDescent="0.25">
      <c r="A18" s="49"/>
      <c r="B18" s="48" t="s">
        <v>58</v>
      </c>
      <c r="C18" s="47" t="s">
        <v>57</v>
      </c>
      <c r="D18" s="30"/>
      <c r="E18" s="30"/>
      <c r="F18" s="30"/>
      <c r="G18" s="59">
        <v>0</v>
      </c>
      <c r="H18" s="59">
        <v>0</v>
      </c>
      <c r="I18" s="59">
        <f t="shared" si="2"/>
        <v>0</v>
      </c>
    </row>
    <row r="19" spans="1:9" ht="28.5" customHeight="1" x14ac:dyDescent="0.25">
      <c r="A19" s="115" t="s">
        <v>31</v>
      </c>
      <c r="B19" s="116"/>
      <c r="C19" s="116"/>
      <c r="D19" s="116"/>
      <c r="E19" s="116"/>
      <c r="F19" s="116"/>
      <c r="G19" s="54">
        <f>G9-G13</f>
        <v>5574</v>
      </c>
      <c r="H19" s="54">
        <f>H9-H13</f>
        <v>-17734.809999999998</v>
      </c>
      <c r="I19" s="54">
        <f t="shared" si="2"/>
        <v>-12160.809999999998</v>
      </c>
    </row>
  </sheetData>
  <mergeCells count="4">
    <mergeCell ref="A2:I2"/>
    <mergeCell ref="A4:F5"/>
    <mergeCell ref="A6:F6"/>
    <mergeCell ref="A19:F19"/>
  </mergeCells>
  <pageMargins left="0.7" right="0.7" top="0.75" bottom="0.75" header="0.3" footer="0.3"/>
  <pageSetup paperSize="9" scale="8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A8784-E1B9-4EF4-BEFF-7F7F517785E8}">
  <sheetPr>
    <pageSetUpPr fitToPage="1"/>
  </sheetPr>
  <dimension ref="A1:L126"/>
  <sheetViews>
    <sheetView showGridLines="0" topLeftCell="A70" workbookViewId="0">
      <selection activeCell="G5" sqref="G5"/>
    </sheetView>
  </sheetViews>
  <sheetFormatPr defaultRowHeight="15" x14ac:dyDescent="0.25"/>
  <cols>
    <col min="1" max="1" width="17.5703125" style="88" customWidth="1"/>
    <col min="2" max="2" width="55.28515625" style="88" customWidth="1"/>
    <col min="3" max="3" width="9.42578125" style="88" customWidth="1"/>
    <col min="4" max="5" width="16.140625" style="88" customWidth="1"/>
    <col min="6" max="6" width="8.140625" style="88" customWidth="1"/>
    <col min="7" max="7" width="4" style="88" customWidth="1"/>
    <col min="8" max="8" width="6.140625" style="88" customWidth="1"/>
    <col min="9" max="9" width="0.5703125" style="88" customWidth="1"/>
    <col min="10" max="10" width="9.42578125" style="88" customWidth="1"/>
    <col min="11" max="11" width="0" style="88" hidden="1" customWidth="1"/>
    <col min="12" max="12" width="1.28515625" style="88" customWidth="1"/>
    <col min="13" max="13" width="0" style="88" hidden="1" customWidth="1"/>
    <col min="14" max="14" width="6.7109375" style="88" customWidth="1"/>
    <col min="15" max="16384" width="9.140625" style="88"/>
  </cols>
  <sheetData>
    <row r="1" spans="1:12" ht="12.75" customHeight="1" x14ac:dyDescent="0.25">
      <c r="A1" s="158" t="s">
        <v>119</v>
      </c>
      <c r="B1" s="138"/>
      <c r="G1" s="158"/>
      <c r="H1" s="138"/>
      <c r="J1" s="163"/>
      <c r="K1" s="138"/>
      <c r="L1" s="138"/>
    </row>
    <row r="2" spans="1:12" ht="1.35" customHeight="1" x14ac:dyDescent="0.25"/>
    <row r="3" spans="1:12" ht="12.75" customHeight="1" x14ac:dyDescent="0.25">
      <c r="A3" s="158" t="s">
        <v>36</v>
      </c>
      <c r="B3" s="138"/>
      <c r="G3" s="158"/>
      <c r="H3" s="138"/>
      <c r="J3" s="157"/>
      <c r="K3" s="138"/>
      <c r="L3" s="138"/>
    </row>
    <row r="4" spans="1:12" ht="1.35" customHeight="1" x14ac:dyDescent="0.25"/>
    <row r="5" spans="1:12" ht="12.75" customHeight="1" x14ac:dyDescent="0.25">
      <c r="A5" s="158" t="s">
        <v>37</v>
      </c>
      <c r="B5" s="138"/>
      <c r="C5" s="138"/>
      <c r="D5" s="138"/>
    </row>
    <row r="6" spans="1:12" ht="1.35" customHeight="1" x14ac:dyDescent="0.25"/>
    <row r="7" spans="1:12" ht="12.75" customHeight="1" x14ac:dyDescent="0.25">
      <c r="A7" s="158" t="s">
        <v>38</v>
      </c>
      <c r="B7" s="138"/>
      <c r="C7" s="138"/>
      <c r="D7" s="138"/>
    </row>
    <row r="8" spans="1:12" ht="1.35" customHeight="1" x14ac:dyDescent="0.25"/>
    <row r="9" spans="1:12" ht="12.75" customHeight="1" x14ac:dyDescent="0.25">
      <c r="A9" s="158" t="s">
        <v>39</v>
      </c>
      <c r="B9" s="138"/>
      <c r="C9" s="138"/>
      <c r="D9" s="138"/>
    </row>
    <row r="10" spans="1:12" ht="8.4499999999999993" customHeight="1" x14ac:dyDescent="0.25"/>
    <row r="11" spans="1:12" ht="19.899999999999999" customHeight="1" x14ac:dyDescent="0.25">
      <c r="A11" s="159" t="s">
        <v>131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</row>
    <row r="12" spans="1:12" ht="1.5" customHeight="1" x14ac:dyDescent="0.25"/>
    <row r="13" spans="1:12" ht="14.1" customHeight="1" x14ac:dyDescent="0.25">
      <c r="A13" s="161" t="s">
        <v>180</v>
      </c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</row>
    <row r="14" spans="1:12" ht="14.25" customHeight="1" x14ac:dyDescent="0.25"/>
    <row r="15" spans="1:12" ht="27" customHeight="1" x14ac:dyDescent="0.25">
      <c r="A15" s="105" t="s">
        <v>178</v>
      </c>
      <c r="B15" s="150" t="s">
        <v>130</v>
      </c>
      <c r="C15" s="151"/>
      <c r="D15" s="106" t="s">
        <v>132</v>
      </c>
      <c r="E15" s="106" t="s">
        <v>133</v>
      </c>
      <c r="F15" s="152" t="s">
        <v>135</v>
      </c>
      <c r="G15" s="151" t="s">
        <v>134</v>
      </c>
      <c r="H15" s="152" t="s">
        <v>179</v>
      </c>
      <c r="I15" s="151"/>
      <c r="J15" s="151"/>
    </row>
    <row r="16" spans="1:12" x14ac:dyDescent="0.25">
      <c r="A16" s="104" t="s">
        <v>36</v>
      </c>
      <c r="B16" s="153" t="s">
        <v>177</v>
      </c>
      <c r="C16" s="138"/>
      <c r="D16" s="103">
        <v>3799283</v>
      </c>
      <c r="E16" s="103">
        <v>331913</v>
      </c>
      <c r="F16" s="154">
        <v>8.74</v>
      </c>
      <c r="G16" s="138"/>
      <c r="H16" s="154">
        <v>4131196</v>
      </c>
      <c r="I16" s="138"/>
      <c r="J16" s="138"/>
    </row>
    <row r="17" spans="1:10" ht="22.5" x14ac:dyDescent="0.25">
      <c r="A17" s="102" t="s">
        <v>176</v>
      </c>
      <c r="B17" s="155" t="s">
        <v>175</v>
      </c>
      <c r="C17" s="138"/>
      <c r="D17" s="101">
        <v>3799283</v>
      </c>
      <c r="E17" s="101">
        <v>331913</v>
      </c>
      <c r="F17" s="156">
        <v>8.74</v>
      </c>
      <c r="G17" s="138"/>
      <c r="H17" s="156">
        <v>4131196</v>
      </c>
      <c r="I17" s="138"/>
      <c r="J17" s="138"/>
    </row>
    <row r="18" spans="1:10" x14ac:dyDescent="0.25">
      <c r="A18" s="100" t="s">
        <v>174</v>
      </c>
      <c r="B18" s="148" t="s">
        <v>173</v>
      </c>
      <c r="C18" s="138"/>
      <c r="D18" s="99">
        <v>3799283</v>
      </c>
      <c r="E18" s="99">
        <v>331913</v>
      </c>
      <c r="F18" s="149">
        <v>8.74</v>
      </c>
      <c r="G18" s="138"/>
      <c r="H18" s="149">
        <v>4131196</v>
      </c>
      <c r="I18" s="138"/>
      <c r="J18" s="138"/>
    </row>
    <row r="19" spans="1:10" x14ac:dyDescent="0.25">
      <c r="A19" s="98" t="s">
        <v>172</v>
      </c>
      <c r="B19" s="146" t="s">
        <v>171</v>
      </c>
      <c r="C19" s="138"/>
      <c r="D19" s="97">
        <v>2765957</v>
      </c>
      <c r="E19" s="97">
        <v>7751</v>
      </c>
      <c r="F19" s="147">
        <v>0.28000000000000003</v>
      </c>
      <c r="G19" s="138"/>
      <c r="H19" s="147">
        <v>2773708</v>
      </c>
      <c r="I19" s="138"/>
      <c r="J19" s="138"/>
    </row>
    <row r="20" spans="1:10" x14ac:dyDescent="0.25">
      <c r="A20" s="96" t="s">
        <v>170</v>
      </c>
      <c r="B20" s="144" t="s">
        <v>18</v>
      </c>
      <c r="C20" s="138"/>
      <c r="D20" s="95">
        <v>337129</v>
      </c>
      <c r="E20" s="95">
        <v>-3021</v>
      </c>
      <c r="F20" s="145">
        <v>-0.9</v>
      </c>
      <c r="G20" s="138"/>
      <c r="H20" s="145">
        <v>334108</v>
      </c>
      <c r="I20" s="138"/>
      <c r="J20" s="138"/>
    </row>
    <row r="21" spans="1:10" x14ac:dyDescent="0.25">
      <c r="A21" s="94" t="s">
        <v>139</v>
      </c>
      <c r="B21" s="140" t="s">
        <v>138</v>
      </c>
      <c r="C21" s="138"/>
      <c r="D21" s="93">
        <v>73542</v>
      </c>
      <c r="E21" s="93">
        <v>-6500</v>
      </c>
      <c r="F21" s="141">
        <v>-8.84</v>
      </c>
      <c r="G21" s="138"/>
      <c r="H21" s="141">
        <v>67042</v>
      </c>
      <c r="I21" s="138"/>
      <c r="J21" s="138"/>
    </row>
    <row r="22" spans="1:10" x14ac:dyDescent="0.25">
      <c r="A22" s="92" t="s">
        <v>44</v>
      </c>
      <c r="B22" s="142" t="s">
        <v>11</v>
      </c>
      <c r="C22" s="138"/>
      <c r="D22" s="91">
        <v>73542</v>
      </c>
      <c r="E22" s="91">
        <v>-6500</v>
      </c>
      <c r="F22" s="143">
        <v>-8.84</v>
      </c>
      <c r="G22" s="138"/>
      <c r="H22" s="143">
        <v>67042</v>
      </c>
      <c r="I22" s="138"/>
      <c r="J22" s="138"/>
    </row>
    <row r="23" spans="1:10" x14ac:dyDescent="0.25">
      <c r="A23" s="90" t="s">
        <v>45</v>
      </c>
      <c r="B23" s="137" t="s">
        <v>18</v>
      </c>
      <c r="C23" s="138"/>
      <c r="D23" s="89">
        <v>72974</v>
      </c>
      <c r="E23" s="89">
        <v>-6500</v>
      </c>
      <c r="F23" s="139">
        <v>-8.91</v>
      </c>
      <c r="G23" s="138"/>
      <c r="H23" s="139">
        <v>66474</v>
      </c>
      <c r="I23" s="138"/>
      <c r="J23" s="138"/>
    </row>
    <row r="24" spans="1:10" x14ac:dyDescent="0.25">
      <c r="A24" s="90" t="s">
        <v>46</v>
      </c>
      <c r="B24" s="137" t="s">
        <v>47</v>
      </c>
      <c r="C24" s="138"/>
      <c r="D24" s="89">
        <v>568</v>
      </c>
      <c r="E24" s="89">
        <v>0</v>
      </c>
      <c r="F24" s="139">
        <v>0</v>
      </c>
      <c r="G24" s="138"/>
      <c r="H24" s="139">
        <v>568</v>
      </c>
      <c r="I24" s="138"/>
      <c r="J24" s="138"/>
    </row>
    <row r="25" spans="1:10" x14ac:dyDescent="0.25">
      <c r="A25" s="94" t="s">
        <v>169</v>
      </c>
      <c r="B25" s="140" t="s">
        <v>168</v>
      </c>
      <c r="C25" s="138"/>
      <c r="D25" s="93">
        <v>7432</v>
      </c>
      <c r="E25" s="93">
        <v>0</v>
      </c>
      <c r="F25" s="141">
        <v>0</v>
      </c>
      <c r="G25" s="138"/>
      <c r="H25" s="141">
        <v>7432</v>
      </c>
      <c r="I25" s="138"/>
      <c r="J25" s="138"/>
    </row>
    <row r="26" spans="1:10" x14ac:dyDescent="0.25">
      <c r="A26" s="92" t="s">
        <v>44</v>
      </c>
      <c r="B26" s="142" t="s">
        <v>11</v>
      </c>
      <c r="C26" s="138"/>
      <c r="D26" s="91">
        <v>7432</v>
      </c>
      <c r="E26" s="91">
        <v>0</v>
      </c>
      <c r="F26" s="143">
        <v>0</v>
      </c>
      <c r="G26" s="138"/>
      <c r="H26" s="143">
        <v>7432</v>
      </c>
      <c r="I26" s="138"/>
      <c r="J26" s="138"/>
    </row>
    <row r="27" spans="1:10" x14ac:dyDescent="0.25">
      <c r="A27" s="90" t="s">
        <v>45</v>
      </c>
      <c r="B27" s="137" t="s">
        <v>18</v>
      </c>
      <c r="C27" s="138"/>
      <c r="D27" s="89">
        <v>7432</v>
      </c>
      <c r="E27" s="89">
        <v>0</v>
      </c>
      <c r="F27" s="139">
        <v>0</v>
      </c>
      <c r="G27" s="138"/>
      <c r="H27" s="139">
        <v>7432</v>
      </c>
      <c r="I27" s="138"/>
      <c r="J27" s="138"/>
    </row>
    <row r="28" spans="1:10" x14ac:dyDescent="0.25">
      <c r="A28" s="94" t="s">
        <v>167</v>
      </c>
      <c r="B28" s="140" t="s">
        <v>166</v>
      </c>
      <c r="C28" s="138"/>
      <c r="D28" s="93">
        <v>172540</v>
      </c>
      <c r="E28" s="93">
        <v>0</v>
      </c>
      <c r="F28" s="141">
        <v>0</v>
      </c>
      <c r="G28" s="138"/>
      <c r="H28" s="141">
        <v>172540</v>
      </c>
      <c r="I28" s="138"/>
      <c r="J28" s="138"/>
    </row>
    <row r="29" spans="1:10" x14ac:dyDescent="0.25">
      <c r="A29" s="92" t="s">
        <v>44</v>
      </c>
      <c r="B29" s="142" t="s">
        <v>11</v>
      </c>
      <c r="C29" s="138"/>
      <c r="D29" s="91">
        <v>172540</v>
      </c>
      <c r="E29" s="91">
        <v>0</v>
      </c>
      <c r="F29" s="143">
        <v>0</v>
      </c>
      <c r="G29" s="138"/>
      <c r="H29" s="143">
        <v>172540</v>
      </c>
      <c r="I29" s="138"/>
      <c r="J29" s="138"/>
    </row>
    <row r="30" spans="1:10" x14ac:dyDescent="0.25">
      <c r="A30" s="90" t="s">
        <v>45</v>
      </c>
      <c r="B30" s="137" t="s">
        <v>18</v>
      </c>
      <c r="C30" s="138"/>
      <c r="D30" s="89">
        <v>171213</v>
      </c>
      <c r="E30" s="89">
        <v>0</v>
      </c>
      <c r="F30" s="139">
        <v>0</v>
      </c>
      <c r="G30" s="138"/>
      <c r="H30" s="139">
        <v>171213</v>
      </c>
      <c r="I30" s="138"/>
      <c r="J30" s="138"/>
    </row>
    <row r="31" spans="1:10" x14ac:dyDescent="0.25">
      <c r="A31" s="90" t="s">
        <v>48</v>
      </c>
      <c r="B31" s="137" t="s">
        <v>49</v>
      </c>
      <c r="C31" s="138"/>
      <c r="D31" s="89">
        <v>1327</v>
      </c>
      <c r="E31" s="89">
        <v>0</v>
      </c>
      <c r="F31" s="139">
        <v>0</v>
      </c>
      <c r="G31" s="138"/>
      <c r="H31" s="139">
        <v>1327</v>
      </c>
      <c r="I31" s="138"/>
      <c r="J31" s="138"/>
    </row>
    <row r="32" spans="1:10" x14ac:dyDescent="0.25">
      <c r="A32" s="94" t="s">
        <v>151</v>
      </c>
      <c r="B32" s="140" t="s">
        <v>150</v>
      </c>
      <c r="C32" s="138"/>
      <c r="D32" s="93">
        <v>83615</v>
      </c>
      <c r="E32" s="93">
        <v>3479</v>
      </c>
      <c r="F32" s="141">
        <v>4.16</v>
      </c>
      <c r="G32" s="138"/>
      <c r="H32" s="141">
        <v>87094</v>
      </c>
      <c r="I32" s="138"/>
      <c r="J32" s="138"/>
    </row>
    <row r="33" spans="1:10" x14ac:dyDescent="0.25">
      <c r="A33" s="92" t="s">
        <v>44</v>
      </c>
      <c r="B33" s="142" t="s">
        <v>11</v>
      </c>
      <c r="C33" s="138"/>
      <c r="D33" s="91">
        <v>83615</v>
      </c>
      <c r="E33" s="91">
        <v>3479</v>
      </c>
      <c r="F33" s="143">
        <v>4.16</v>
      </c>
      <c r="G33" s="138"/>
      <c r="H33" s="143">
        <v>87094</v>
      </c>
      <c r="I33" s="138"/>
      <c r="J33" s="138"/>
    </row>
    <row r="34" spans="1:10" x14ac:dyDescent="0.25">
      <c r="A34" s="90" t="s">
        <v>45</v>
      </c>
      <c r="B34" s="137" t="s">
        <v>18</v>
      </c>
      <c r="C34" s="138"/>
      <c r="D34" s="89">
        <v>0</v>
      </c>
      <c r="E34" s="89">
        <v>3479</v>
      </c>
      <c r="F34" s="139">
        <v>100</v>
      </c>
      <c r="G34" s="138"/>
      <c r="H34" s="139">
        <v>3479</v>
      </c>
      <c r="I34" s="138"/>
      <c r="J34" s="138"/>
    </row>
    <row r="35" spans="1:10" x14ac:dyDescent="0.25">
      <c r="A35" s="90" t="s">
        <v>46</v>
      </c>
      <c r="B35" s="137" t="s">
        <v>47</v>
      </c>
      <c r="C35" s="138"/>
      <c r="D35" s="89">
        <v>83615</v>
      </c>
      <c r="E35" s="89">
        <v>0</v>
      </c>
      <c r="F35" s="139">
        <v>0</v>
      </c>
      <c r="G35" s="138"/>
      <c r="H35" s="139">
        <v>83615</v>
      </c>
      <c r="I35" s="138"/>
      <c r="J35" s="138"/>
    </row>
    <row r="36" spans="1:10" x14ac:dyDescent="0.25">
      <c r="A36" s="96" t="s">
        <v>165</v>
      </c>
      <c r="B36" s="144" t="s">
        <v>164</v>
      </c>
      <c r="C36" s="138"/>
      <c r="D36" s="95">
        <v>2379587</v>
      </c>
      <c r="E36" s="95">
        <v>105</v>
      </c>
      <c r="F36" s="145">
        <v>0</v>
      </c>
      <c r="G36" s="138"/>
      <c r="H36" s="145">
        <v>2379692</v>
      </c>
      <c r="I36" s="138"/>
      <c r="J36" s="138"/>
    </row>
    <row r="37" spans="1:10" x14ac:dyDescent="0.25">
      <c r="A37" s="94" t="s">
        <v>151</v>
      </c>
      <c r="B37" s="140" t="s">
        <v>150</v>
      </c>
      <c r="C37" s="138"/>
      <c r="D37" s="93">
        <v>2379587</v>
      </c>
      <c r="E37" s="93">
        <v>105</v>
      </c>
      <c r="F37" s="141">
        <v>0</v>
      </c>
      <c r="G37" s="138"/>
      <c r="H37" s="141">
        <v>2379692</v>
      </c>
      <c r="I37" s="138"/>
      <c r="J37" s="138"/>
    </row>
    <row r="38" spans="1:10" x14ac:dyDescent="0.25">
      <c r="A38" s="92" t="s">
        <v>44</v>
      </c>
      <c r="B38" s="142" t="s">
        <v>11</v>
      </c>
      <c r="C38" s="138"/>
      <c r="D38" s="91">
        <v>2379587</v>
      </c>
      <c r="E38" s="91">
        <v>105</v>
      </c>
      <c r="F38" s="143">
        <v>0</v>
      </c>
      <c r="G38" s="138"/>
      <c r="H38" s="143">
        <v>2379692</v>
      </c>
      <c r="I38" s="138"/>
      <c r="J38" s="138"/>
    </row>
    <row r="39" spans="1:10" x14ac:dyDescent="0.25">
      <c r="A39" s="90" t="s">
        <v>50</v>
      </c>
      <c r="B39" s="137" t="s">
        <v>12</v>
      </c>
      <c r="C39" s="138"/>
      <c r="D39" s="89">
        <v>2300219</v>
      </c>
      <c r="E39" s="89">
        <v>105</v>
      </c>
      <c r="F39" s="139">
        <v>0</v>
      </c>
      <c r="G39" s="138"/>
      <c r="H39" s="139">
        <v>2300324</v>
      </c>
      <c r="I39" s="138"/>
      <c r="J39" s="138"/>
    </row>
    <row r="40" spans="1:10" x14ac:dyDescent="0.25">
      <c r="A40" s="90" t="s">
        <v>45</v>
      </c>
      <c r="B40" s="137" t="s">
        <v>18</v>
      </c>
      <c r="C40" s="138"/>
      <c r="D40" s="89">
        <v>76448</v>
      </c>
      <c r="E40" s="89">
        <v>0</v>
      </c>
      <c r="F40" s="139">
        <v>0</v>
      </c>
      <c r="G40" s="138"/>
      <c r="H40" s="139">
        <v>76448</v>
      </c>
      <c r="I40" s="138"/>
      <c r="J40" s="138"/>
    </row>
    <row r="41" spans="1:10" x14ac:dyDescent="0.25">
      <c r="A41" s="90" t="s">
        <v>48</v>
      </c>
      <c r="B41" s="137" t="s">
        <v>49</v>
      </c>
      <c r="C41" s="138"/>
      <c r="D41" s="89">
        <v>2920</v>
      </c>
      <c r="E41" s="89">
        <v>0</v>
      </c>
      <c r="F41" s="139">
        <v>0</v>
      </c>
      <c r="G41" s="138"/>
      <c r="H41" s="139">
        <v>2920</v>
      </c>
      <c r="I41" s="138"/>
      <c r="J41" s="138"/>
    </row>
    <row r="42" spans="1:10" ht="22.5" x14ac:dyDescent="0.25">
      <c r="A42" s="96" t="s">
        <v>163</v>
      </c>
      <c r="B42" s="144" t="s">
        <v>162</v>
      </c>
      <c r="C42" s="138"/>
      <c r="D42" s="95">
        <v>49241</v>
      </c>
      <c r="E42" s="95">
        <v>10667</v>
      </c>
      <c r="F42" s="145">
        <v>21.66</v>
      </c>
      <c r="G42" s="138"/>
      <c r="H42" s="145">
        <v>59908</v>
      </c>
      <c r="I42" s="138"/>
      <c r="J42" s="138"/>
    </row>
    <row r="43" spans="1:10" x14ac:dyDescent="0.25">
      <c r="A43" s="94" t="s">
        <v>139</v>
      </c>
      <c r="B43" s="140" t="s">
        <v>138</v>
      </c>
      <c r="C43" s="138"/>
      <c r="D43" s="93">
        <v>17387</v>
      </c>
      <c r="E43" s="93">
        <v>6500</v>
      </c>
      <c r="F43" s="141">
        <v>37.380000000000003</v>
      </c>
      <c r="G43" s="138"/>
      <c r="H43" s="141">
        <v>23887</v>
      </c>
      <c r="I43" s="138"/>
      <c r="J43" s="138"/>
    </row>
    <row r="44" spans="1:10" x14ac:dyDescent="0.25">
      <c r="A44" s="92" t="s">
        <v>51</v>
      </c>
      <c r="B44" s="142" t="s">
        <v>13</v>
      </c>
      <c r="C44" s="138"/>
      <c r="D44" s="91">
        <v>17387</v>
      </c>
      <c r="E44" s="91">
        <v>6500</v>
      </c>
      <c r="F44" s="143">
        <v>37.380000000000003</v>
      </c>
      <c r="G44" s="138"/>
      <c r="H44" s="143">
        <v>23887</v>
      </c>
      <c r="I44" s="138"/>
      <c r="J44" s="138"/>
    </row>
    <row r="45" spans="1:10" x14ac:dyDescent="0.25">
      <c r="A45" s="90" t="s">
        <v>52</v>
      </c>
      <c r="B45" s="137" t="s">
        <v>53</v>
      </c>
      <c r="C45" s="138"/>
      <c r="D45" s="89">
        <v>929</v>
      </c>
      <c r="E45" s="89">
        <v>0</v>
      </c>
      <c r="F45" s="139">
        <v>0</v>
      </c>
      <c r="G45" s="138"/>
      <c r="H45" s="139">
        <v>929</v>
      </c>
      <c r="I45" s="138"/>
      <c r="J45" s="138"/>
    </row>
    <row r="46" spans="1:10" x14ac:dyDescent="0.25">
      <c r="A46" s="90" t="s">
        <v>54</v>
      </c>
      <c r="B46" s="137" t="s">
        <v>22</v>
      </c>
      <c r="C46" s="138"/>
      <c r="D46" s="89">
        <v>16458</v>
      </c>
      <c r="E46" s="89">
        <v>6500</v>
      </c>
      <c r="F46" s="139">
        <v>39.49</v>
      </c>
      <c r="G46" s="138"/>
      <c r="H46" s="139">
        <v>22958</v>
      </c>
      <c r="I46" s="138"/>
      <c r="J46" s="138"/>
    </row>
    <row r="47" spans="1:10" x14ac:dyDescent="0.25">
      <c r="A47" s="94" t="s">
        <v>151</v>
      </c>
      <c r="B47" s="140" t="s">
        <v>150</v>
      </c>
      <c r="C47" s="138"/>
      <c r="D47" s="93">
        <v>31854</v>
      </c>
      <c r="E47" s="93">
        <v>1976</v>
      </c>
      <c r="F47" s="141">
        <v>6.2</v>
      </c>
      <c r="G47" s="138"/>
      <c r="H47" s="141">
        <v>33830</v>
      </c>
      <c r="I47" s="138"/>
      <c r="J47" s="138"/>
    </row>
    <row r="48" spans="1:10" x14ac:dyDescent="0.25">
      <c r="A48" s="92" t="s">
        <v>51</v>
      </c>
      <c r="B48" s="142" t="s">
        <v>13</v>
      </c>
      <c r="C48" s="138"/>
      <c r="D48" s="91">
        <v>31854</v>
      </c>
      <c r="E48" s="91">
        <v>1976</v>
      </c>
      <c r="F48" s="143">
        <v>6.2</v>
      </c>
      <c r="G48" s="138"/>
      <c r="H48" s="143">
        <v>33830</v>
      </c>
      <c r="I48" s="138"/>
      <c r="J48" s="138"/>
    </row>
    <row r="49" spans="1:10" x14ac:dyDescent="0.25">
      <c r="A49" s="90" t="s">
        <v>54</v>
      </c>
      <c r="B49" s="137" t="s">
        <v>22</v>
      </c>
      <c r="C49" s="138"/>
      <c r="D49" s="89">
        <v>31854</v>
      </c>
      <c r="E49" s="89">
        <v>1976</v>
      </c>
      <c r="F49" s="139">
        <v>6.2</v>
      </c>
      <c r="G49" s="138"/>
      <c r="H49" s="139">
        <v>33830</v>
      </c>
      <c r="I49" s="138"/>
      <c r="J49" s="138"/>
    </row>
    <row r="50" spans="1:10" x14ac:dyDescent="0.25">
      <c r="A50" s="94" t="s">
        <v>149</v>
      </c>
      <c r="B50" s="140" t="s">
        <v>148</v>
      </c>
      <c r="C50" s="138"/>
      <c r="D50" s="93">
        <v>0</v>
      </c>
      <c r="E50" s="93">
        <v>2191</v>
      </c>
      <c r="F50" s="141">
        <v>100</v>
      </c>
      <c r="G50" s="138"/>
      <c r="H50" s="141">
        <v>2191</v>
      </c>
      <c r="I50" s="138"/>
      <c r="J50" s="138"/>
    </row>
    <row r="51" spans="1:10" x14ac:dyDescent="0.25">
      <c r="A51" s="92" t="s">
        <v>51</v>
      </c>
      <c r="B51" s="142" t="s">
        <v>13</v>
      </c>
      <c r="C51" s="138"/>
      <c r="D51" s="91">
        <v>0</v>
      </c>
      <c r="E51" s="91">
        <v>2191</v>
      </c>
      <c r="F51" s="143">
        <v>100</v>
      </c>
      <c r="G51" s="138"/>
      <c r="H51" s="143">
        <v>2191</v>
      </c>
      <c r="I51" s="138"/>
      <c r="J51" s="138"/>
    </row>
    <row r="52" spans="1:10" x14ac:dyDescent="0.25">
      <c r="A52" s="90" t="s">
        <v>54</v>
      </c>
      <c r="B52" s="137" t="s">
        <v>22</v>
      </c>
      <c r="C52" s="138"/>
      <c r="D52" s="89">
        <v>0</v>
      </c>
      <c r="E52" s="89">
        <v>2191</v>
      </c>
      <c r="F52" s="139">
        <v>100</v>
      </c>
      <c r="G52" s="138"/>
      <c r="H52" s="139">
        <v>2191</v>
      </c>
      <c r="I52" s="138"/>
      <c r="J52" s="138"/>
    </row>
    <row r="53" spans="1:10" x14ac:dyDescent="0.25">
      <c r="A53" s="98" t="s">
        <v>161</v>
      </c>
      <c r="B53" s="146" t="s">
        <v>160</v>
      </c>
      <c r="C53" s="138"/>
      <c r="D53" s="97">
        <v>1033326</v>
      </c>
      <c r="E53" s="97">
        <v>324162</v>
      </c>
      <c r="F53" s="147">
        <v>31.37</v>
      </c>
      <c r="G53" s="138"/>
      <c r="H53" s="147">
        <v>1357488</v>
      </c>
      <c r="I53" s="138"/>
      <c r="J53" s="138"/>
    </row>
    <row r="54" spans="1:10" x14ac:dyDescent="0.25">
      <c r="A54" s="96" t="s">
        <v>159</v>
      </c>
      <c r="B54" s="144" t="s">
        <v>158</v>
      </c>
      <c r="C54" s="138"/>
      <c r="D54" s="95">
        <v>29331</v>
      </c>
      <c r="E54" s="95">
        <v>3764</v>
      </c>
      <c r="F54" s="145">
        <v>12.83</v>
      </c>
      <c r="G54" s="138"/>
      <c r="H54" s="145">
        <v>33095</v>
      </c>
      <c r="I54" s="138"/>
      <c r="J54" s="138"/>
    </row>
    <row r="55" spans="1:10" x14ac:dyDescent="0.25">
      <c r="A55" s="94" t="s">
        <v>139</v>
      </c>
      <c r="B55" s="140" t="s">
        <v>138</v>
      </c>
      <c r="C55" s="138"/>
      <c r="D55" s="93">
        <v>4645</v>
      </c>
      <c r="E55" s="93">
        <v>808</v>
      </c>
      <c r="F55" s="141">
        <v>17.399999999999999</v>
      </c>
      <c r="G55" s="138"/>
      <c r="H55" s="141">
        <v>5453</v>
      </c>
      <c r="I55" s="138"/>
      <c r="J55" s="138"/>
    </row>
    <row r="56" spans="1:10" x14ac:dyDescent="0.25">
      <c r="A56" s="92" t="s">
        <v>44</v>
      </c>
      <c r="B56" s="142" t="s">
        <v>11</v>
      </c>
      <c r="C56" s="138"/>
      <c r="D56" s="91">
        <v>4645</v>
      </c>
      <c r="E56" s="91">
        <v>808</v>
      </c>
      <c r="F56" s="143">
        <v>17.399999999999999</v>
      </c>
      <c r="G56" s="138"/>
      <c r="H56" s="143">
        <v>5453</v>
      </c>
      <c r="I56" s="138"/>
      <c r="J56" s="138"/>
    </row>
    <row r="57" spans="1:10" x14ac:dyDescent="0.25">
      <c r="A57" s="90" t="s">
        <v>50</v>
      </c>
      <c r="B57" s="137" t="s">
        <v>12</v>
      </c>
      <c r="C57" s="138"/>
      <c r="D57" s="89">
        <v>4380</v>
      </c>
      <c r="E57" s="89">
        <v>0</v>
      </c>
      <c r="F57" s="139">
        <v>0</v>
      </c>
      <c r="G57" s="138"/>
      <c r="H57" s="139">
        <v>4380</v>
      </c>
      <c r="I57" s="138"/>
      <c r="J57" s="138"/>
    </row>
    <row r="58" spans="1:10" x14ac:dyDescent="0.25">
      <c r="A58" s="90" t="s">
        <v>45</v>
      </c>
      <c r="B58" s="137" t="s">
        <v>18</v>
      </c>
      <c r="C58" s="138"/>
      <c r="D58" s="89">
        <v>265</v>
      </c>
      <c r="E58" s="89">
        <v>808</v>
      </c>
      <c r="F58" s="139">
        <v>304.91000000000003</v>
      </c>
      <c r="G58" s="138"/>
      <c r="H58" s="139">
        <v>1073</v>
      </c>
      <c r="I58" s="138"/>
      <c r="J58" s="138"/>
    </row>
    <row r="59" spans="1:10" x14ac:dyDescent="0.25">
      <c r="A59" s="94" t="s">
        <v>151</v>
      </c>
      <c r="B59" s="140" t="s">
        <v>150</v>
      </c>
      <c r="C59" s="138"/>
      <c r="D59" s="93">
        <v>11945</v>
      </c>
      <c r="E59" s="93">
        <v>-2690</v>
      </c>
      <c r="F59" s="141">
        <v>-22.52</v>
      </c>
      <c r="G59" s="138"/>
      <c r="H59" s="141">
        <v>9255</v>
      </c>
      <c r="I59" s="138"/>
      <c r="J59" s="138"/>
    </row>
    <row r="60" spans="1:10" x14ac:dyDescent="0.25">
      <c r="A60" s="92" t="s">
        <v>44</v>
      </c>
      <c r="B60" s="142" t="s">
        <v>11</v>
      </c>
      <c r="C60" s="138"/>
      <c r="D60" s="91">
        <v>7300</v>
      </c>
      <c r="E60" s="91">
        <v>761</v>
      </c>
      <c r="F60" s="143">
        <v>10.42</v>
      </c>
      <c r="G60" s="138"/>
      <c r="H60" s="143">
        <v>8061</v>
      </c>
      <c r="I60" s="138"/>
      <c r="J60" s="138"/>
    </row>
    <row r="61" spans="1:10" x14ac:dyDescent="0.25">
      <c r="A61" s="90" t="s">
        <v>50</v>
      </c>
      <c r="B61" s="137" t="s">
        <v>12</v>
      </c>
      <c r="C61" s="138"/>
      <c r="D61" s="89">
        <v>266</v>
      </c>
      <c r="E61" s="89">
        <v>0</v>
      </c>
      <c r="F61" s="139">
        <v>0</v>
      </c>
      <c r="G61" s="138"/>
      <c r="H61" s="139">
        <v>266</v>
      </c>
      <c r="I61" s="138"/>
      <c r="J61" s="138"/>
    </row>
    <row r="62" spans="1:10" x14ac:dyDescent="0.25">
      <c r="A62" s="90" t="s">
        <v>45</v>
      </c>
      <c r="B62" s="137" t="s">
        <v>18</v>
      </c>
      <c r="C62" s="138"/>
      <c r="D62" s="89">
        <v>6105</v>
      </c>
      <c r="E62" s="89">
        <v>461</v>
      </c>
      <c r="F62" s="139">
        <v>7.55</v>
      </c>
      <c r="G62" s="138"/>
      <c r="H62" s="139">
        <v>6566</v>
      </c>
      <c r="I62" s="138"/>
      <c r="J62" s="138"/>
    </row>
    <row r="63" spans="1:10" x14ac:dyDescent="0.25">
      <c r="A63" s="90" t="s">
        <v>55</v>
      </c>
      <c r="B63" s="137" t="s">
        <v>56</v>
      </c>
      <c r="C63" s="138"/>
      <c r="D63" s="89">
        <v>929</v>
      </c>
      <c r="E63" s="89">
        <v>300</v>
      </c>
      <c r="F63" s="139">
        <v>32.29</v>
      </c>
      <c r="G63" s="138"/>
      <c r="H63" s="139">
        <v>1229</v>
      </c>
      <c r="I63" s="138"/>
      <c r="J63" s="138"/>
    </row>
    <row r="64" spans="1:10" x14ac:dyDescent="0.25">
      <c r="A64" s="92" t="s">
        <v>51</v>
      </c>
      <c r="B64" s="142" t="s">
        <v>13</v>
      </c>
      <c r="C64" s="138"/>
      <c r="D64" s="91">
        <v>4645</v>
      </c>
      <c r="E64" s="91">
        <v>-3451</v>
      </c>
      <c r="F64" s="143">
        <v>-74.290000000000006</v>
      </c>
      <c r="G64" s="138"/>
      <c r="H64" s="143">
        <v>1194</v>
      </c>
      <c r="I64" s="138"/>
      <c r="J64" s="138"/>
    </row>
    <row r="65" spans="1:10" x14ac:dyDescent="0.25">
      <c r="A65" s="90" t="s">
        <v>54</v>
      </c>
      <c r="B65" s="137" t="s">
        <v>22</v>
      </c>
      <c r="C65" s="138"/>
      <c r="D65" s="89">
        <v>4645</v>
      </c>
      <c r="E65" s="89">
        <v>-3451</v>
      </c>
      <c r="F65" s="139">
        <v>-74.290000000000006</v>
      </c>
      <c r="G65" s="138"/>
      <c r="H65" s="139">
        <v>1194</v>
      </c>
      <c r="I65" s="138"/>
      <c r="J65" s="138"/>
    </row>
    <row r="66" spans="1:10" x14ac:dyDescent="0.25">
      <c r="A66" s="94" t="s">
        <v>149</v>
      </c>
      <c r="B66" s="140" t="s">
        <v>148</v>
      </c>
      <c r="C66" s="138"/>
      <c r="D66" s="93">
        <v>12741</v>
      </c>
      <c r="E66" s="93">
        <v>5646</v>
      </c>
      <c r="F66" s="141">
        <v>44.31</v>
      </c>
      <c r="G66" s="138"/>
      <c r="H66" s="141">
        <v>18387</v>
      </c>
      <c r="I66" s="138"/>
      <c r="J66" s="138"/>
    </row>
    <row r="67" spans="1:10" x14ac:dyDescent="0.25">
      <c r="A67" s="92" t="s">
        <v>44</v>
      </c>
      <c r="B67" s="142" t="s">
        <v>11</v>
      </c>
      <c r="C67" s="138"/>
      <c r="D67" s="91">
        <v>10750</v>
      </c>
      <c r="E67" s="91">
        <v>5646</v>
      </c>
      <c r="F67" s="143">
        <v>52.52</v>
      </c>
      <c r="G67" s="138"/>
      <c r="H67" s="143">
        <v>16396</v>
      </c>
      <c r="I67" s="138"/>
      <c r="J67" s="138"/>
    </row>
    <row r="68" spans="1:10" x14ac:dyDescent="0.25">
      <c r="A68" s="90" t="s">
        <v>50</v>
      </c>
      <c r="B68" s="137" t="s">
        <v>12</v>
      </c>
      <c r="C68" s="138"/>
      <c r="D68" s="89">
        <v>399</v>
      </c>
      <c r="E68" s="89">
        <v>0</v>
      </c>
      <c r="F68" s="139">
        <v>0</v>
      </c>
      <c r="G68" s="138"/>
      <c r="H68" s="139">
        <v>399</v>
      </c>
      <c r="I68" s="138"/>
      <c r="J68" s="138"/>
    </row>
    <row r="69" spans="1:10" x14ac:dyDescent="0.25">
      <c r="A69" s="90" t="s">
        <v>45</v>
      </c>
      <c r="B69" s="137" t="s">
        <v>18</v>
      </c>
      <c r="C69" s="138"/>
      <c r="D69" s="89">
        <v>10351</v>
      </c>
      <c r="E69" s="89">
        <v>5646</v>
      </c>
      <c r="F69" s="139">
        <v>54.55</v>
      </c>
      <c r="G69" s="138"/>
      <c r="H69" s="139">
        <v>15997</v>
      </c>
      <c r="I69" s="138"/>
      <c r="J69" s="138"/>
    </row>
    <row r="70" spans="1:10" x14ac:dyDescent="0.25">
      <c r="A70" s="92" t="s">
        <v>51</v>
      </c>
      <c r="B70" s="142" t="s">
        <v>13</v>
      </c>
      <c r="C70" s="138"/>
      <c r="D70" s="91">
        <v>1991</v>
      </c>
      <c r="E70" s="91">
        <v>0</v>
      </c>
      <c r="F70" s="143">
        <v>0</v>
      </c>
      <c r="G70" s="138"/>
      <c r="H70" s="143">
        <v>1991</v>
      </c>
      <c r="I70" s="138"/>
      <c r="J70" s="138"/>
    </row>
    <row r="71" spans="1:10" x14ac:dyDescent="0.25">
      <c r="A71" s="90" t="s">
        <v>54</v>
      </c>
      <c r="B71" s="137" t="s">
        <v>22</v>
      </c>
      <c r="C71" s="138"/>
      <c r="D71" s="89">
        <v>1991</v>
      </c>
      <c r="E71" s="89">
        <v>0</v>
      </c>
      <c r="F71" s="139">
        <v>0</v>
      </c>
      <c r="G71" s="138"/>
      <c r="H71" s="139">
        <v>1991</v>
      </c>
      <c r="I71" s="138"/>
      <c r="J71" s="138"/>
    </row>
    <row r="72" spans="1:10" x14ac:dyDescent="0.25">
      <c r="A72" s="96" t="s">
        <v>157</v>
      </c>
      <c r="B72" s="144" t="s">
        <v>156</v>
      </c>
      <c r="C72" s="138"/>
      <c r="D72" s="95">
        <v>728860</v>
      </c>
      <c r="E72" s="95">
        <v>310599</v>
      </c>
      <c r="F72" s="145">
        <v>42.61</v>
      </c>
      <c r="G72" s="138"/>
      <c r="H72" s="145">
        <v>1039459</v>
      </c>
      <c r="I72" s="138"/>
      <c r="J72" s="138"/>
    </row>
    <row r="73" spans="1:10" x14ac:dyDescent="0.25">
      <c r="A73" s="94" t="s">
        <v>139</v>
      </c>
      <c r="B73" s="140" t="s">
        <v>138</v>
      </c>
      <c r="C73" s="138"/>
      <c r="D73" s="93">
        <v>375818</v>
      </c>
      <c r="E73" s="93">
        <v>2192</v>
      </c>
      <c r="F73" s="141">
        <v>0.57999999999999996</v>
      </c>
      <c r="G73" s="138"/>
      <c r="H73" s="141">
        <v>378010</v>
      </c>
      <c r="I73" s="138"/>
      <c r="J73" s="138"/>
    </row>
    <row r="74" spans="1:10" x14ac:dyDescent="0.25">
      <c r="A74" s="92" t="s">
        <v>44</v>
      </c>
      <c r="B74" s="142" t="s">
        <v>11</v>
      </c>
      <c r="C74" s="138"/>
      <c r="D74" s="91">
        <v>375818</v>
      </c>
      <c r="E74" s="91">
        <v>2192</v>
      </c>
      <c r="F74" s="143">
        <v>0.57999999999999996</v>
      </c>
      <c r="G74" s="138"/>
      <c r="H74" s="143">
        <v>378010</v>
      </c>
      <c r="I74" s="138"/>
      <c r="J74" s="138"/>
    </row>
    <row r="75" spans="1:10" x14ac:dyDescent="0.25">
      <c r="A75" s="90" t="s">
        <v>50</v>
      </c>
      <c r="B75" s="137" t="s">
        <v>12</v>
      </c>
      <c r="C75" s="138"/>
      <c r="D75" s="89">
        <v>314367</v>
      </c>
      <c r="E75" s="89">
        <v>0</v>
      </c>
      <c r="F75" s="139">
        <v>0</v>
      </c>
      <c r="G75" s="138"/>
      <c r="H75" s="139">
        <v>314367</v>
      </c>
      <c r="I75" s="138"/>
      <c r="J75" s="138"/>
    </row>
    <row r="76" spans="1:10" x14ac:dyDescent="0.25">
      <c r="A76" s="90" t="s">
        <v>45</v>
      </c>
      <c r="B76" s="137" t="s">
        <v>18</v>
      </c>
      <c r="C76" s="138"/>
      <c r="D76" s="89">
        <v>61451</v>
      </c>
      <c r="E76" s="89">
        <v>2192</v>
      </c>
      <c r="F76" s="139">
        <v>3.57</v>
      </c>
      <c r="G76" s="138"/>
      <c r="H76" s="139">
        <v>63643</v>
      </c>
      <c r="I76" s="138"/>
      <c r="J76" s="138"/>
    </row>
    <row r="77" spans="1:10" x14ac:dyDescent="0.25">
      <c r="A77" s="94" t="s">
        <v>153</v>
      </c>
      <c r="B77" s="140" t="s">
        <v>152</v>
      </c>
      <c r="C77" s="138"/>
      <c r="D77" s="93">
        <v>353042</v>
      </c>
      <c r="E77" s="93">
        <v>-141593</v>
      </c>
      <c r="F77" s="141">
        <v>-40.11</v>
      </c>
      <c r="G77" s="138"/>
      <c r="H77" s="141">
        <v>211449</v>
      </c>
      <c r="I77" s="138"/>
      <c r="J77" s="138"/>
    </row>
    <row r="78" spans="1:10" x14ac:dyDescent="0.25">
      <c r="A78" s="92" t="s">
        <v>44</v>
      </c>
      <c r="B78" s="142" t="s">
        <v>11</v>
      </c>
      <c r="C78" s="138"/>
      <c r="D78" s="91">
        <v>336850</v>
      </c>
      <c r="E78" s="91">
        <v>-140994</v>
      </c>
      <c r="F78" s="143">
        <v>-41.86</v>
      </c>
      <c r="G78" s="138"/>
      <c r="H78" s="143">
        <v>195856</v>
      </c>
      <c r="I78" s="138"/>
      <c r="J78" s="138"/>
    </row>
    <row r="79" spans="1:10" x14ac:dyDescent="0.25">
      <c r="A79" s="90" t="s">
        <v>50</v>
      </c>
      <c r="B79" s="137" t="s">
        <v>12</v>
      </c>
      <c r="C79" s="138"/>
      <c r="D79" s="89">
        <v>3981</v>
      </c>
      <c r="E79" s="89">
        <v>0</v>
      </c>
      <c r="F79" s="139">
        <v>0</v>
      </c>
      <c r="G79" s="138"/>
      <c r="H79" s="139">
        <v>3981</v>
      </c>
      <c r="I79" s="138"/>
      <c r="J79" s="138"/>
    </row>
    <row r="80" spans="1:10" x14ac:dyDescent="0.25">
      <c r="A80" s="90" t="s">
        <v>45</v>
      </c>
      <c r="B80" s="137" t="s">
        <v>18</v>
      </c>
      <c r="C80" s="138"/>
      <c r="D80" s="89">
        <v>332869</v>
      </c>
      <c r="E80" s="89">
        <v>-140994</v>
      </c>
      <c r="F80" s="139">
        <v>-42.36</v>
      </c>
      <c r="G80" s="138"/>
      <c r="H80" s="139">
        <v>191875</v>
      </c>
      <c r="I80" s="138"/>
      <c r="J80" s="138"/>
    </row>
    <row r="81" spans="1:10" x14ac:dyDescent="0.25">
      <c r="A81" s="92" t="s">
        <v>51</v>
      </c>
      <c r="B81" s="142" t="s">
        <v>13</v>
      </c>
      <c r="C81" s="138"/>
      <c r="D81" s="91">
        <v>16192</v>
      </c>
      <c r="E81" s="91">
        <v>-599</v>
      </c>
      <c r="F81" s="143">
        <v>-3.7</v>
      </c>
      <c r="G81" s="138"/>
      <c r="H81" s="143">
        <v>15593</v>
      </c>
      <c r="I81" s="138"/>
      <c r="J81" s="138"/>
    </row>
    <row r="82" spans="1:10" x14ac:dyDescent="0.25">
      <c r="A82" s="90" t="s">
        <v>54</v>
      </c>
      <c r="B82" s="137" t="s">
        <v>22</v>
      </c>
      <c r="C82" s="138"/>
      <c r="D82" s="89">
        <v>16192</v>
      </c>
      <c r="E82" s="89">
        <v>-599</v>
      </c>
      <c r="F82" s="139">
        <v>-3.7</v>
      </c>
      <c r="G82" s="138"/>
      <c r="H82" s="139">
        <v>15593</v>
      </c>
      <c r="I82" s="138"/>
      <c r="J82" s="138"/>
    </row>
    <row r="83" spans="1:10" x14ac:dyDescent="0.25">
      <c r="A83" s="94" t="s">
        <v>151</v>
      </c>
      <c r="B83" s="140" t="s">
        <v>150</v>
      </c>
      <c r="C83" s="138"/>
      <c r="D83" s="93">
        <v>0</v>
      </c>
      <c r="E83" s="93">
        <v>450000</v>
      </c>
      <c r="F83" s="141">
        <v>100</v>
      </c>
      <c r="G83" s="138"/>
      <c r="H83" s="141">
        <v>450000</v>
      </c>
      <c r="I83" s="138"/>
      <c r="J83" s="138"/>
    </row>
    <row r="84" spans="1:10" x14ac:dyDescent="0.25">
      <c r="A84" s="92" t="s">
        <v>44</v>
      </c>
      <c r="B84" s="142" t="s">
        <v>11</v>
      </c>
      <c r="C84" s="138"/>
      <c r="D84" s="91">
        <v>0</v>
      </c>
      <c r="E84" s="91">
        <v>450000</v>
      </c>
      <c r="F84" s="143">
        <v>100</v>
      </c>
      <c r="G84" s="138"/>
      <c r="H84" s="143">
        <v>450000</v>
      </c>
      <c r="I84" s="138"/>
      <c r="J84" s="138"/>
    </row>
    <row r="85" spans="1:10" x14ac:dyDescent="0.25">
      <c r="A85" s="90" t="s">
        <v>45</v>
      </c>
      <c r="B85" s="137" t="s">
        <v>18</v>
      </c>
      <c r="C85" s="138"/>
      <c r="D85" s="89">
        <v>0</v>
      </c>
      <c r="E85" s="89">
        <v>450000</v>
      </c>
      <c r="F85" s="139">
        <v>100</v>
      </c>
      <c r="G85" s="138"/>
      <c r="H85" s="139">
        <v>450000</v>
      </c>
      <c r="I85" s="138"/>
      <c r="J85" s="138"/>
    </row>
    <row r="86" spans="1:10" x14ac:dyDescent="0.25">
      <c r="A86" s="96" t="s">
        <v>155</v>
      </c>
      <c r="B86" s="144" t="s">
        <v>154</v>
      </c>
      <c r="C86" s="138"/>
      <c r="D86" s="95">
        <v>31589</v>
      </c>
      <c r="E86" s="95">
        <v>3799</v>
      </c>
      <c r="F86" s="145">
        <v>12.03</v>
      </c>
      <c r="G86" s="138"/>
      <c r="H86" s="145">
        <v>35388</v>
      </c>
      <c r="I86" s="138"/>
      <c r="J86" s="138"/>
    </row>
    <row r="87" spans="1:10" x14ac:dyDescent="0.25">
      <c r="A87" s="94" t="s">
        <v>139</v>
      </c>
      <c r="B87" s="140" t="s">
        <v>138</v>
      </c>
      <c r="C87" s="138"/>
      <c r="D87" s="93">
        <v>5177</v>
      </c>
      <c r="E87" s="93">
        <v>3200</v>
      </c>
      <c r="F87" s="141">
        <v>61.81</v>
      </c>
      <c r="G87" s="138"/>
      <c r="H87" s="141">
        <v>8377</v>
      </c>
      <c r="I87" s="138"/>
      <c r="J87" s="138"/>
    </row>
    <row r="88" spans="1:10" x14ac:dyDescent="0.25">
      <c r="A88" s="92" t="s">
        <v>44</v>
      </c>
      <c r="B88" s="142" t="s">
        <v>11</v>
      </c>
      <c r="C88" s="138"/>
      <c r="D88" s="91">
        <v>5177</v>
      </c>
      <c r="E88" s="91">
        <v>3200</v>
      </c>
      <c r="F88" s="143">
        <v>61.81</v>
      </c>
      <c r="G88" s="138"/>
      <c r="H88" s="143">
        <v>8377</v>
      </c>
      <c r="I88" s="138"/>
      <c r="J88" s="138"/>
    </row>
    <row r="89" spans="1:10" x14ac:dyDescent="0.25">
      <c r="A89" s="90" t="s">
        <v>45</v>
      </c>
      <c r="B89" s="137" t="s">
        <v>18</v>
      </c>
      <c r="C89" s="138"/>
      <c r="D89" s="89">
        <v>2854</v>
      </c>
      <c r="E89" s="89">
        <v>0</v>
      </c>
      <c r="F89" s="139">
        <v>0</v>
      </c>
      <c r="G89" s="138"/>
      <c r="H89" s="139">
        <v>2854</v>
      </c>
      <c r="I89" s="138"/>
      <c r="J89" s="138"/>
    </row>
    <row r="90" spans="1:10" x14ac:dyDescent="0.25">
      <c r="A90" s="90" t="s">
        <v>46</v>
      </c>
      <c r="B90" s="137" t="s">
        <v>47</v>
      </c>
      <c r="C90" s="138"/>
      <c r="D90" s="89">
        <v>2323</v>
      </c>
      <c r="E90" s="89">
        <v>3200</v>
      </c>
      <c r="F90" s="139">
        <v>137.75</v>
      </c>
      <c r="G90" s="138"/>
      <c r="H90" s="139">
        <v>5523</v>
      </c>
      <c r="I90" s="138"/>
      <c r="J90" s="138"/>
    </row>
    <row r="91" spans="1:10" x14ac:dyDescent="0.25">
      <c r="A91" s="94" t="s">
        <v>153</v>
      </c>
      <c r="B91" s="140" t="s">
        <v>152</v>
      </c>
      <c r="C91" s="138"/>
      <c r="D91" s="93">
        <v>21236</v>
      </c>
      <c r="E91" s="93">
        <v>599</v>
      </c>
      <c r="F91" s="141">
        <v>2.82</v>
      </c>
      <c r="G91" s="138"/>
      <c r="H91" s="141">
        <v>21835</v>
      </c>
      <c r="I91" s="138"/>
      <c r="J91" s="138"/>
    </row>
    <row r="92" spans="1:10" x14ac:dyDescent="0.25">
      <c r="A92" s="92" t="s">
        <v>44</v>
      </c>
      <c r="B92" s="142" t="s">
        <v>11</v>
      </c>
      <c r="C92" s="138"/>
      <c r="D92" s="91">
        <v>20440</v>
      </c>
      <c r="E92" s="91">
        <v>599</v>
      </c>
      <c r="F92" s="143">
        <v>2.93</v>
      </c>
      <c r="G92" s="138"/>
      <c r="H92" s="143">
        <v>21039</v>
      </c>
      <c r="I92" s="138"/>
      <c r="J92" s="138"/>
    </row>
    <row r="93" spans="1:10" x14ac:dyDescent="0.25">
      <c r="A93" s="90" t="s">
        <v>45</v>
      </c>
      <c r="B93" s="137" t="s">
        <v>18</v>
      </c>
      <c r="C93" s="138"/>
      <c r="D93" s="89">
        <v>20440</v>
      </c>
      <c r="E93" s="89">
        <v>599</v>
      </c>
      <c r="F93" s="139">
        <v>2.93</v>
      </c>
      <c r="G93" s="138"/>
      <c r="H93" s="139">
        <v>21039</v>
      </c>
      <c r="I93" s="138"/>
      <c r="J93" s="138"/>
    </row>
    <row r="94" spans="1:10" x14ac:dyDescent="0.25">
      <c r="A94" s="92" t="s">
        <v>51</v>
      </c>
      <c r="B94" s="142" t="s">
        <v>13</v>
      </c>
      <c r="C94" s="138"/>
      <c r="D94" s="91">
        <v>796</v>
      </c>
      <c r="E94" s="91">
        <v>0</v>
      </c>
      <c r="F94" s="143">
        <v>0</v>
      </c>
      <c r="G94" s="138"/>
      <c r="H94" s="143">
        <v>796</v>
      </c>
      <c r="I94" s="138"/>
      <c r="J94" s="138"/>
    </row>
    <row r="95" spans="1:10" x14ac:dyDescent="0.25">
      <c r="A95" s="90" t="s">
        <v>54</v>
      </c>
      <c r="B95" s="137" t="s">
        <v>22</v>
      </c>
      <c r="C95" s="138"/>
      <c r="D95" s="89">
        <v>796</v>
      </c>
      <c r="E95" s="89">
        <v>0</v>
      </c>
      <c r="F95" s="139">
        <v>0</v>
      </c>
      <c r="G95" s="138"/>
      <c r="H95" s="139">
        <v>796</v>
      </c>
      <c r="I95" s="138"/>
      <c r="J95" s="138"/>
    </row>
    <row r="96" spans="1:10" x14ac:dyDescent="0.25">
      <c r="A96" s="94" t="s">
        <v>151</v>
      </c>
      <c r="B96" s="140" t="s">
        <v>150</v>
      </c>
      <c r="C96" s="138"/>
      <c r="D96" s="93">
        <v>1460</v>
      </c>
      <c r="E96" s="93">
        <v>0</v>
      </c>
      <c r="F96" s="141">
        <v>0</v>
      </c>
      <c r="G96" s="138"/>
      <c r="H96" s="141">
        <v>1460</v>
      </c>
      <c r="I96" s="138"/>
      <c r="J96" s="138"/>
    </row>
    <row r="97" spans="1:10" x14ac:dyDescent="0.25">
      <c r="A97" s="92" t="s">
        <v>44</v>
      </c>
      <c r="B97" s="142" t="s">
        <v>11</v>
      </c>
      <c r="C97" s="138"/>
      <c r="D97" s="91">
        <v>1460</v>
      </c>
      <c r="E97" s="91">
        <v>0</v>
      </c>
      <c r="F97" s="143">
        <v>0</v>
      </c>
      <c r="G97" s="138"/>
      <c r="H97" s="143">
        <v>1460</v>
      </c>
      <c r="I97" s="138"/>
      <c r="J97" s="138"/>
    </row>
    <row r="98" spans="1:10" x14ac:dyDescent="0.25">
      <c r="A98" s="90" t="s">
        <v>50</v>
      </c>
      <c r="B98" s="137" t="s">
        <v>12</v>
      </c>
      <c r="C98" s="138"/>
      <c r="D98" s="89">
        <v>929</v>
      </c>
      <c r="E98" s="89">
        <v>0</v>
      </c>
      <c r="F98" s="139">
        <v>0</v>
      </c>
      <c r="G98" s="138"/>
      <c r="H98" s="139">
        <v>929</v>
      </c>
      <c r="I98" s="138"/>
      <c r="J98" s="138"/>
    </row>
    <row r="99" spans="1:10" x14ac:dyDescent="0.25">
      <c r="A99" s="90" t="s">
        <v>46</v>
      </c>
      <c r="B99" s="137" t="s">
        <v>47</v>
      </c>
      <c r="C99" s="138"/>
      <c r="D99" s="89">
        <v>531</v>
      </c>
      <c r="E99" s="89">
        <v>0</v>
      </c>
      <c r="F99" s="139">
        <v>0</v>
      </c>
      <c r="G99" s="138"/>
      <c r="H99" s="139">
        <v>531</v>
      </c>
      <c r="I99" s="138"/>
      <c r="J99" s="138"/>
    </row>
    <row r="100" spans="1:10" x14ac:dyDescent="0.25">
      <c r="A100" s="94" t="s">
        <v>149</v>
      </c>
      <c r="B100" s="140" t="s">
        <v>148</v>
      </c>
      <c r="C100" s="138"/>
      <c r="D100" s="93">
        <v>2389</v>
      </c>
      <c r="E100" s="93">
        <v>0</v>
      </c>
      <c r="F100" s="141">
        <v>0</v>
      </c>
      <c r="G100" s="138"/>
      <c r="H100" s="141">
        <v>2389</v>
      </c>
      <c r="I100" s="138"/>
      <c r="J100" s="138"/>
    </row>
    <row r="101" spans="1:10" x14ac:dyDescent="0.25">
      <c r="A101" s="92" t="s">
        <v>44</v>
      </c>
      <c r="B101" s="142" t="s">
        <v>11</v>
      </c>
      <c r="C101" s="138"/>
      <c r="D101" s="91">
        <v>1593</v>
      </c>
      <c r="E101" s="91">
        <v>0</v>
      </c>
      <c r="F101" s="143">
        <v>0</v>
      </c>
      <c r="G101" s="138"/>
      <c r="H101" s="143">
        <v>1593</v>
      </c>
      <c r="I101" s="138"/>
      <c r="J101" s="138"/>
    </row>
    <row r="102" spans="1:10" x14ac:dyDescent="0.25">
      <c r="A102" s="90" t="s">
        <v>45</v>
      </c>
      <c r="B102" s="137" t="s">
        <v>18</v>
      </c>
      <c r="C102" s="138"/>
      <c r="D102" s="89">
        <v>1062</v>
      </c>
      <c r="E102" s="89">
        <v>0</v>
      </c>
      <c r="F102" s="139">
        <v>0</v>
      </c>
      <c r="G102" s="138"/>
      <c r="H102" s="139">
        <v>1062</v>
      </c>
      <c r="I102" s="138"/>
      <c r="J102" s="138"/>
    </row>
    <row r="103" spans="1:10" x14ac:dyDescent="0.25">
      <c r="A103" s="90" t="s">
        <v>46</v>
      </c>
      <c r="B103" s="137" t="s">
        <v>47</v>
      </c>
      <c r="C103" s="138"/>
      <c r="D103" s="89">
        <v>531</v>
      </c>
      <c r="E103" s="89">
        <v>0</v>
      </c>
      <c r="F103" s="139">
        <v>0</v>
      </c>
      <c r="G103" s="138"/>
      <c r="H103" s="139">
        <v>531</v>
      </c>
      <c r="I103" s="138"/>
      <c r="J103" s="138"/>
    </row>
    <row r="104" spans="1:10" x14ac:dyDescent="0.25">
      <c r="A104" s="92" t="s">
        <v>51</v>
      </c>
      <c r="B104" s="142" t="s">
        <v>13</v>
      </c>
      <c r="C104" s="138"/>
      <c r="D104" s="91">
        <v>796</v>
      </c>
      <c r="E104" s="91">
        <v>0</v>
      </c>
      <c r="F104" s="143">
        <v>0</v>
      </c>
      <c r="G104" s="138"/>
      <c r="H104" s="143">
        <v>796</v>
      </c>
      <c r="I104" s="138"/>
      <c r="J104" s="138"/>
    </row>
    <row r="105" spans="1:10" x14ac:dyDescent="0.25">
      <c r="A105" s="90" t="s">
        <v>54</v>
      </c>
      <c r="B105" s="137" t="s">
        <v>22</v>
      </c>
      <c r="C105" s="138"/>
      <c r="D105" s="89">
        <v>796</v>
      </c>
      <c r="E105" s="89">
        <v>0</v>
      </c>
      <c r="F105" s="139">
        <v>0</v>
      </c>
      <c r="G105" s="138"/>
      <c r="H105" s="139">
        <v>796</v>
      </c>
      <c r="I105" s="138"/>
      <c r="J105" s="138"/>
    </row>
    <row r="106" spans="1:10" x14ac:dyDescent="0.25">
      <c r="A106" s="94" t="s">
        <v>147</v>
      </c>
      <c r="B106" s="140" t="s">
        <v>146</v>
      </c>
      <c r="C106" s="138"/>
      <c r="D106" s="93">
        <v>1327</v>
      </c>
      <c r="E106" s="93">
        <v>0</v>
      </c>
      <c r="F106" s="141">
        <v>0</v>
      </c>
      <c r="G106" s="138"/>
      <c r="H106" s="141">
        <v>1327</v>
      </c>
      <c r="I106" s="138"/>
      <c r="J106" s="138"/>
    </row>
    <row r="107" spans="1:10" x14ac:dyDescent="0.25">
      <c r="A107" s="92" t="s">
        <v>44</v>
      </c>
      <c r="B107" s="142" t="s">
        <v>11</v>
      </c>
      <c r="C107" s="138"/>
      <c r="D107" s="91">
        <v>1327</v>
      </c>
      <c r="E107" s="91">
        <v>0</v>
      </c>
      <c r="F107" s="143">
        <v>0</v>
      </c>
      <c r="G107" s="138"/>
      <c r="H107" s="143">
        <v>1327</v>
      </c>
      <c r="I107" s="138"/>
      <c r="J107" s="138"/>
    </row>
    <row r="108" spans="1:10" x14ac:dyDescent="0.25">
      <c r="A108" s="90" t="s">
        <v>45</v>
      </c>
      <c r="B108" s="137" t="s">
        <v>18</v>
      </c>
      <c r="C108" s="138"/>
      <c r="D108" s="89">
        <v>1327</v>
      </c>
      <c r="E108" s="89">
        <v>0</v>
      </c>
      <c r="F108" s="139">
        <v>0</v>
      </c>
      <c r="G108" s="138"/>
      <c r="H108" s="139">
        <v>1327</v>
      </c>
      <c r="I108" s="138"/>
      <c r="J108" s="138"/>
    </row>
    <row r="109" spans="1:10" ht="22.5" x14ac:dyDescent="0.25">
      <c r="A109" s="96" t="s">
        <v>145</v>
      </c>
      <c r="B109" s="144" t="s">
        <v>144</v>
      </c>
      <c r="C109" s="138"/>
      <c r="D109" s="95">
        <v>11945</v>
      </c>
      <c r="E109" s="95">
        <v>6000</v>
      </c>
      <c r="F109" s="145">
        <v>50.23</v>
      </c>
      <c r="G109" s="138"/>
      <c r="H109" s="145">
        <v>17945</v>
      </c>
      <c r="I109" s="138"/>
      <c r="J109" s="138"/>
    </row>
    <row r="110" spans="1:10" x14ac:dyDescent="0.25">
      <c r="A110" s="94" t="s">
        <v>137</v>
      </c>
      <c r="B110" s="140" t="s">
        <v>136</v>
      </c>
      <c r="C110" s="138"/>
      <c r="D110" s="93">
        <v>11945</v>
      </c>
      <c r="E110" s="93">
        <v>6000</v>
      </c>
      <c r="F110" s="141">
        <v>50.23</v>
      </c>
      <c r="G110" s="138"/>
      <c r="H110" s="141">
        <v>17945</v>
      </c>
      <c r="I110" s="138"/>
      <c r="J110" s="138"/>
    </row>
    <row r="111" spans="1:10" x14ac:dyDescent="0.25">
      <c r="A111" s="92" t="s">
        <v>44</v>
      </c>
      <c r="B111" s="142" t="s">
        <v>11</v>
      </c>
      <c r="C111" s="138"/>
      <c r="D111" s="91">
        <v>11945</v>
      </c>
      <c r="E111" s="91">
        <v>6000</v>
      </c>
      <c r="F111" s="143">
        <v>50.23</v>
      </c>
      <c r="G111" s="138"/>
      <c r="H111" s="143">
        <v>17945</v>
      </c>
      <c r="I111" s="138"/>
      <c r="J111" s="138"/>
    </row>
    <row r="112" spans="1:10" x14ac:dyDescent="0.25">
      <c r="A112" s="90" t="s">
        <v>45</v>
      </c>
      <c r="B112" s="137" t="s">
        <v>18</v>
      </c>
      <c r="C112" s="138"/>
      <c r="D112" s="89">
        <v>11945</v>
      </c>
      <c r="E112" s="89">
        <v>6000</v>
      </c>
      <c r="F112" s="139">
        <v>50.23</v>
      </c>
      <c r="G112" s="138"/>
      <c r="H112" s="139">
        <v>17945</v>
      </c>
      <c r="I112" s="138"/>
      <c r="J112" s="138"/>
    </row>
    <row r="113" spans="1:10" ht="22.5" x14ac:dyDescent="0.25">
      <c r="A113" s="96" t="s">
        <v>143</v>
      </c>
      <c r="B113" s="144" t="s">
        <v>142</v>
      </c>
      <c r="C113" s="138"/>
      <c r="D113" s="95">
        <v>90251</v>
      </c>
      <c r="E113" s="95">
        <v>0</v>
      </c>
      <c r="F113" s="145">
        <v>0</v>
      </c>
      <c r="G113" s="138"/>
      <c r="H113" s="145">
        <v>90251</v>
      </c>
      <c r="I113" s="138"/>
      <c r="J113" s="138"/>
    </row>
    <row r="114" spans="1:10" x14ac:dyDescent="0.25">
      <c r="A114" s="94" t="s">
        <v>139</v>
      </c>
      <c r="B114" s="140" t="s">
        <v>138</v>
      </c>
      <c r="C114" s="138"/>
      <c r="D114" s="93">
        <v>90251</v>
      </c>
      <c r="E114" s="93">
        <v>0</v>
      </c>
      <c r="F114" s="141">
        <v>0</v>
      </c>
      <c r="G114" s="138"/>
      <c r="H114" s="141">
        <v>90251</v>
      </c>
      <c r="I114" s="138"/>
      <c r="J114" s="138"/>
    </row>
    <row r="115" spans="1:10" x14ac:dyDescent="0.25">
      <c r="A115" s="92" t="s">
        <v>44</v>
      </c>
      <c r="B115" s="142" t="s">
        <v>11</v>
      </c>
      <c r="C115" s="138"/>
      <c r="D115" s="91">
        <v>90251</v>
      </c>
      <c r="E115" s="91">
        <v>0</v>
      </c>
      <c r="F115" s="143">
        <v>0</v>
      </c>
      <c r="G115" s="138"/>
      <c r="H115" s="143">
        <v>90251</v>
      </c>
      <c r="I115" s="138"/>
      <c r="J115" s="138"/>
    </row>
    <row r="116" spans="1:10" x14ac:dyDescent="0.25">
      <c r="A116" s="90" t="s">
        <v>50</v>
      </c>
      <c r="B116" s="137" t="s">
        <v>12</v>
      </c>
      <c r="C116" s="138"/>
      <c r="D116" s="89">
        <v>83483</v>
      </c>
      <c r="E116" s="89">
        <v>0</v>
      </c>
      <c r="F116" s="139">
        <v>0</v>
      </c>
      <c r="G116" s="138"/>
      <c r="H116" s="139">
        <v>83483</v>
      </c>
      <c r="I116" s="138"/>
      <c r="J116" s="138"/>
    </row>
    <row r="117" spans="1:10" x14ac:dyDescent="0.25">
      <c r="A117" s="90" t="s">
        <v>45</v>
      </c>
      <c r="B117" s="137" t="s">
        <v>18</v>
      </c>
      <c r="C117" s="138"/>
      <c r="D117" s="89">
        <v>6768</v>
      </c>
      <c r="E117" s="89">
        <v>0</v>
      </c>
      <c r="F117" s="139">
        <v>0</v>
      </c>
      <c r="G117" s="138"/>
      <c r="H117" s="139">
        <v>6768</v>
      </c>
      <c r="I117" s="138"/>
      <c r="J117" s="138"/>
    </row>
    <row r="118" spans="1:10" ht="22.5" x14ac:dyDescent="0.25">
      <c r="A118" s="96" t="s">
        <v>141</v>
      </c>
      <c r="B118" s="144" t="s">
        <v>140</v>
      </c>
      <c r="C118" s="138"/>
      <c r="D118" s="95">
        <v>141350</v>
      </c>
      <c r="E118" s="95">
        <v>0</v>
      </c>
      <c r="F118" s="145">
        <v>0</v>
      </c>
      <c r="G118" s="138"/>
      <c r="H118" s="145">
        <v>141350</v>
      </c>
      <c r="I118" s="138"/>
      <c r="J118" s="138"/>
    </row>
    <row r="119" spans="1:10" x14ac:dyDescent="0.25">
      <c r="A119" s="94" t="s">
        <v>139</v>
      </c>
      <c r="B119" s="140" t="s">
        <v>138</v>
      </c>
      <c r="C119" s="138"/>
      <c r="D119" s="93">
        <v>56407</v>
      </c>
      <c r="E119" s="93">
        <v>0</v>
      </c>
      <c r="F119" s="141">
        <v>0</v>
      </c>
      <c r="G119" s="138"/>
      <c r="H119" s="141">
        <v>56407</v>
      </c>
      <c r="I119" s="138"/>
      <c r="J119" s="138"/>
    </row>
    <row r="120" spans="1:10" x14ac:dyDescent="0.25">
      <c r="A120" s="92" t="s">
        <v>44</v>
      </c>
      <c r="B120" s="142" t="s">
        <v>11</v>
      </c>
      <c r="C120" s="138"/>
      <c r="D120" s="91">
        <v>56407</v>
      </c>
      <c r="E120" s="91">
        <v>0</v>
      </c>
      <c r="F120" s="143">
        <v>0</v>
      </c>
      <c r="G120" s="138"/>
      <c r="H120" s="143">
        <v>56407</v>
      </c>
      <c r="I120" s="138"/>
      <c r="J120" s="138"/>
    </row>
    <row r="121" spans="1:10" x14ac:dyDescent="0.25">
      <c r="A121" s="90" t="s">
        <v>50</v>
      </c>
      <c r="B121" s="137" t="s">
        <v>12</v>
      </c>
      <c r="C121" s="138"/>
      <c r="D121" s="89">
        <v>52160</v>
      </c>
      <c r="E121" s="89">
        <v>0</v>
      </c>
      <c r="F121" s="139">
        <v>0</v>
      </c>
      <c r="G121" s="138"/>
      <c r="H121" s="139">
        <v>52160</v>
      </c>
      <c r="I121" s="138"/>
      <c r="J121" s="138"/>
    </row>
    <row r="122" spans="1:10" x14ac:dyDescent="0.25">
      <c r="A122" s="90" t="s">
        <v>45</v>
      </c>
      <c r="B122" s="137" t="s">
        <v>18</v>
      </c>
      <c r="C122" s="138"/>
      <c r="D122" s="89">
        <v>4247</v>
      </c>
      <c r="E122" s="89">
        <v>0</v>
      </c>
      <c r="F122" s="139">
        <v>0</v>
      </c>
      <c r="G122" s="138"/>
      <c r="H122" s="139">
        <v>4247</v>
      </c>
      <c r="I122" s="138"/>
      <c r="J122" s="138"/>
    </row>
    <row r="123" spans="1:10" x14ac:dyDescent="0.25">
      <c r="A123" s="94" t="s">
        <v>137</v>
      </c>
      <c r="B123" s="140" t="s">
        <v>136</v>
      </c>
      <c r="C123" s="138"/>
      <c r="D123" s="93">
        <v>84943</v>
      </c>
      <c r="E123" s="93">
        <v>0</v>
      </c>
      <c r="F123" s="141">
        <v>0</v>
      </c>
      <c r="G123" s="138"/>
      <c r="H123" s="141">
        <v>84943</v>
      </c>
      <c r="I123" s="138"/>
      <c r="J123" s="138"/>
    </row>
    <row r="124" spans="1:10" x14ac:dyDescent="0.25">
      <c r="A124" s="92" t="s">
        <v>44</v>
      </c>
      <c r="B124" s="142" t="s">
        <v>11</v>
      </c>
      <c r="C124" s="138"/>
      <c r="D124" s="91">
        <v>84943</v>
      </c>
      <c r="E124" s="91">
        <v>0</v>
      </c>
      <c r="F124" s="143">
        <v>0</v>
      </c>
      <c r="G124" s="138"/>
      <c r="H124" s="143">
        <v>84943</v>
      </c>
      <c r="I124" s="138"/>
      <c r="J124" s="138"/>
    </row>
    <row r="125" spans="1:10" x14ac:dyDescent="0.25">
      <c r="A125" s="90" t="s">
        <v>50</v>
      </c>
      <c r="B125" s="137" t="s">
        <v>12</v>
      </c>
      <c r="C125" s="138"/>
      <c r="D125" s="89">
        <v>79633</v>
      </c>
      <c r="E125" s="89">
        <v>0</v>
      </c>
      <c r="F125" s="139">
        <v>0</v>
      </c>
      <c r="G125" s="138"/>
      <c r="H125" s="139">
        <v>79633</v>
      </c>
      <c r="I125" s="138"/>
      <c r="J125" s="138"/>
    </row>
    <row r="126" spans="1:10" x14ac:dyDescent="0.25">
      <c r="A126" s="90" t="s">
        <v>45</v>
      </c>
      <c r="B126" s="137" t="s">
        <v>18</v>
      </c>
      <c r="C126" s="138"/>
      <c r="D126" s="89">
        <v>5310</v>
      </c>
      <c r="E126" s="89">
        <v>0</v>
      </c>
      <c r="F126" s="139">
        <v>0</v>
      </c>
      <c r="G126" s="138"/>
      <c r="H126" s="139">
        <v>5310</v>
      </c>
      <c r="I126" s="138"/>
      <c r="J126" s="138"/>
    </row>
  </sheetData>
  <mergeCells count="347">
    <mergeCell ref="J3:L3"/>
    <mergeCell ref="A5:D5"/>
    <mergeCell ref="A7:D7"/>
    <mergeCell ref="A9:D9"/>
    <mergeCell ref="A11:L11"/>
    <mergeCell ref="A13:L13"/>
    <mergeCell ref="A1:B1"/>
    <mergeCell ref="G1:H1"/>
    <mergeCell ref="J1:L1"/>
    <mergeCell ref="A3:B3"/>
    <mergeCell ref="G3:H3"/>
    <mergeCell ref="B15:C15"/>
    <mergeCell ref="F15:G15"/>
    <mergeCell ref="H15:J15"/>
    <mergeCell ref="B16:C16"/>
    <mergeCell ref="F16:G16"/>
    <mergeCell ref="H16:J16"/>
    <mergeCell ref="B17:C17"/>
    <mergeCell ref="F17:G17"/>
    <mergeCell ref="H17:J17"/>
    <mergeCell ref="B18:C18"/>
    <mergeCell ref="F18:G18"/>
    <mergeCell ref="H18:J18"/>
    <mergeCell ref="B19:C19"/>
    <mergeCell ref="F19:G19"/>
    <mergeCell ref="H19:J19"/>
    <mergeCell ref="B20:C20"/>
    <mergeCell ref="F20:G20"/>
    <mergeCell ref="H20:J20"/>
    <mergeCell ref="B21:C21"/>
    <mergeCell ref="F21:G21"/>
    <mergeCell ref="H21:J21"/>
    <mergeCell ref="B22:C22"/>
    <mergeCell ref="F22:G22"/>
    <mergeCell ref="H22:J22"/>
    <mergeCell ref="B23:C23"/>
    <mergeCell ref="F23:G23"/>
    <mergeCell ref="H23:J23"/>
    <mergeCell ref="B24:C24"/>
    <mergeCell ref="F24:G24"/>
    <mergeCell ref="H24:J24"/>
    <mergeCell ref="B25:C25"/>
    <mergeCell ref="F25:G25"/>
    <mergeCell ref="H25:J25"/>
    <mergeCell ref="B26:C26"/>
    <mergeCell ref="F26:G26"/>
    <mergeCell ref="H26:J26"/>
    <mergeCell ref="B27:C27"/>
    <mergeCell ref="F27:G27"/>
    <mergeCell ref="H27:J27"/>
    <mergeCell ref="B28:C28"/>
    <mergeCell ref="F28:G28"/>
    <mergeCell ref="H28:J28"/>
    <mergeCell ref="B29:C29"/>
    <mergeCell ref="F29:G29"/>
    <mergeCell ref="H29:J29"/>
    <mergeCell ref="B30:C30"/>
    <mergeCell ref="F30:G30"/>
    <mergeCell ref="H30:J30"/>
    <mergeCell ref="B31:C31"/>
    <mergeCell ref="F31:G31"/>
    <mergeCell ref="H31:J31"/>
    <mergeCell ref="B32:C32"/>
    <mergeCell ref="F32:G32"/>
    <mergeCell ref="H32:J32"/>
    <mergeCell ref="B33:C33"/>
    <mergeCell ref="F33:G33"/>
    <mergeCell ref="H33:J33"/>
    <mergeCell ref="B34:C34"/>
    <mergeCell ref="F34:G34"/>
    <mergeCell ref="H34:J34"/>
    <mergeCell ref="B35:C35"/>
    <mergeCell ref="F35:G35"/>
    <mergeCell ref="H35:J35"/>
    <mergeCell ref="B36:C36"/>
    <mergeCell ref="F36:G36"/>
    <mergeCell ref="H36:J36"/>
    <mergeCell ref="B37:C37"/>
    <mergeCell ref="F37:G37"/>
    <mergeCell ref="H37:J37"/>
    <mergeCell ref="B38:C38"/>
    <mergeCell ref="F38:G38"/>
    <mergeCell ref="H38:J38"/>
    <mergeCell ref="B39:C39"/>
    <mergeCell ref="F39:G39"/>
    <mergeCell ref="H39:J39"/>
    <mergeCell ref="B40:C40"/>
    <mergeCell ref="F40:G40"/>
    <mergeCell ref="H40:J40"/>
    <mergeCell ref="B41:C41"/>
    <mergeCell ref="F41:G41"/>
    <mergeCell ref="H41:J41"/>
    <mergeCell ref="B42:C42"/>
    <mergeCell ref="F42:G42"/>
    <mergeCell ref="H42:J42"/>
    <mergeCell ref="B43:C43"/>
    <mergeCell ref="F43:G43"/>
    <mergeCell ref="H43:J43"/>
    <mergeCell ref="B44:C44"/>
    <mergeCell ref="F44:G44"/>
    <mergeCell ref="H44:J44"/>
    <mergeCell ref="B45:C45"/>
    <mergeCell ref="F45:G45"/>
    <mergeCell ref="H45:J45"/>
    <mergeCell ref="B46:C46"/>
    <mergeCell ref="F46:G46"/>
    <mergeCell ref="H46:J46"/>
    <mergeCell ref="B47:C47"/>
    <mergeCell ref="F47:G47"/>
    <mergeCell ref="H47:J47"/>
    <mergeCell ref="B48:C48"/>
    <mergeCell ref="F48:G48"/>
    <mergeCell ref="H48:J48"/>
    <mergeCell ref="B49:C49"/>
    <mergeCell ref="F49:G49"/>
    <mergeCell ref="H49:J49"/>
    <mergeCell ref="B50:C50"/>
    <mergeCell ref="F50:G50"/>
    <mergeCell ref="H50:J50"/>
    <mergeCell ref="B51:C51"/>
    <mergeCell ref="F51:G51"/>
    <mergeCell ref="H51:J51"/>
    <mergeCell ref="B52:C52"/>
    <mergeCell ref="F52:G52"/>
    <mergeCell ref="H52:J52"/>
    <mergeCell ref="B53:C53"/>
    <mergeCell ref="F53:G53"/>
    <mergeCell ref="H53:J53"/>
    <mergeCell ref="B54:C54"/>
    <mergeCell ref="F54:G54"/>
    <mergeCell ref="H54:J54"/>
    <mergeCell ref="B55:C55"/>
    <mergeCell ref="F55:G55"/>
    <mergeCell ref="H55:J55"/>
    <mergeCell ref="B56:C56"/>
    <mergeCell ref="F56:G56"/>
    <mergeCell ref="H56:J56"/>
    <mergeCell ref="B57:C57"/>
    <mergeCell ref="F57:G57"/>
    <mergeCell ref="H57:J57"/>
    <mergeCell ref="B58:C58"/>
    <mergeCell ref="F58:G58"/>
    <mergeCell ref="H58:J58"/>
    <mergeCell ref="B59:C59"/>
    <mergeCell ref="F59:G59"/>
    <mergeCell ref="H59:J59"/>
    <mergeCell ref="B60:C60"/>
    <mergeCell ref="F60:G60"/>
    <mergeCell ref="H60:J60"/>
    <mergeCell ref="B61:C61"/>
    <mergeCell ref="F61:G61"/>
    <mergeCell ref="H61:J61"/>
    <mergeCell ref="B62:C62"/>
    <mergeCell ref="F62:G62"/>
    <mergeCell ref="H62:J62"/>
    <mergeCell ref="B63:C63"/>
    <mergeCell ref="F63:G63"/>
    <mergeCell ref="H63:J63"/>
    <mergeCell ref="B64:C64"/>
    <mergeCell ref="F64:G64"/>
    <mergeCell ref="H64:J64"/>
    <mergeCell ref="B65:C65"/>
    <mergeCell ref="F65:G65"/>
    <mergeCell ref="H65:J65"/>
    <mergeCell ref="B66:C66"/>
    <mergeCell ref="F66:G66"/>
    <mergeCell ref="H66:J66"/>
    <mergeCell ref="B67:C67"/>
    <mergeCell ref="F67:G67"/>
    <mergeCell ref="H67:J67"/>
    <mergeCell ref="B68:C68"/>
    <mergeCell ref="F68:G68"/>
    <mergeCell ref="H68:J68"/>
    <mergeCell ref="B69:C69"/>
    <mergeCell ref="F69:G69"/>
    <mergeCell ref="H69:J69"/>
    <mergeCell ref="B70:C70"/>
    <mergeCell ref="F70:G70"/>
    <mergeCell ref="H70:J70"/>
    <mergeCell ref="B71:C71"/>
    <mergeCell ref="F71:G71"/>
    <mergeCell ref="H71:J71"/>
    <mergeCell ref="B72:C72"/>
    <mergeCell ref="F72:G72"/>
    <mergeCell ref="H72:J72"/>
    <mergeCell ref="B73:C73"/>
    <mergeCell ref="F73:G73"/>
    <mergeCell ref="H73:J73"/>
    <mergeCell ref="B74:C74"/>
    <mergeCell ref="F74:G74"/>
    <mergeCell ref="H74:J74"/>
    <mergeCell ref="B75:C75"/>
    <mergeCell ref="F75:G75"/>
    <mergeCell ref="H75:J75"/>
    <mergeCell ref="B76:C76"/>
    <mergeCell ref="F76:G76"/>
    <mergeCell ref="H76:J76"/>
    <mergeCell ref="B77:C77"/>
    <mergeCell ref="F77:G77"/>
    <mergeCell ref="H77:J77"/>
    <mergeCell ref="B78:C78"/>
    <mergeCell ref="F78:G78"/>
    <mergeCell ref="H78:J78"/>
    <mergeCell ref="B79:C79"/>
    <mergeCell ref="F79:G79"/>
    <mergeCell ref="H79:J79"/>
    <mergeCell ref="B80:C80"/>
    <mergeCell ref="F80:G80"/>
    <mergeCell ref="H80:J80"/>
    <mergeCell ref="B81:C81"/>
    <mergeCell ref="F81:G81"/>
    <mergeCell ref="H81:J81"/>
    <mergeCell ref="B82:C82"/>
    <mergeCell ref="F82:G82"/>
    <mergeCell ref="H82:J82"/>
    <mergeCell ref="B83:C83"/>
    <mergeCell ref="F83:G83"/>
    <mergeCell ref="H83:J83"/>
    <mergeCell ref="B84:C84"/>
    <mergeCell ref="F84:G84"/>
    <mergeCell ref="H84:J84"/>
    <mergeCell ref="B85:C85"/>
    <mergeCell ref="F85:G85"/>
    <mergeCell ref="H85:J85"/>
    <mergeCell ref="B86:C86"/>
    <mergeCell ref="F86:G86"/>
    <mergeCell ref="H86:J86"/>
    <mergeCell ref="B87:C87"/>
    <mergeCell ref="F87:G87"/>
    <mergeCell ref="H87:J87"/>
    <mergeCell ref="B88:C88"/>
    <mergeCell ref="F88:G88"/>
    <mergeCell ref="H88:J88"/>
    <mergeCell ref="B89:C89"/>
    <mergeCell ref="F89:G89"/>
    <mergeCell ref="H89:J89"/>
    <mergeCell ref="B90:C90"/>
    <mergeCell ref="F90:G90"/>
    <mergeCell ref="H90:J90"/>
    <mergeCell ref="B91:C91"/>
    <mergeCell ref="F91:G91"/>
    <mergeCell ref="H91:J91"/>
    <mergeCell ref="B92:C92"/>
    <mergeCell ref="F92:G92"/>
    <mergeCell ref="H92:J92"/>
    <mergeCell ref="B93:C93"/>
    <mergeCell ref="F93:G93"/>
    <mergeCell ref="H93:J93"/>
    <mergeCell ref="B94:C94"/>
    <mergeCell ref="F94:G94"/>
    <mergeCell ref="H94:J94"/>
    <mergeCell ref="B95:C95"/>
    <mergeCell ref="F95:G95"/>
    <mergeCell ref="H95:J95"/>
    <mergeCell ref="B96:C96"/>
    <mergeCell ref="F96:G96"/>
    <mergeCell ref="H96:J96"/>
    <mergeCell ref="B97:C97"/>
    <mergeCell ref="F97:G97"/>
    <mergeCell ref="H97:J97"/>
    <mergeCell ref="B98:C98"/>
    <mergeCell ref="F98:G98"/>
    <mergeCell ref="H98:J98"/>
    <mergeCell ref="B99:C99"/>
    <mergeCell ref="F99:G99"/>
    <mergeCell ref="H99:J99"/>
    <mergeCell ref="B100:C100"/>
    <mergeCell ref="F100:G100"/>
    <mergeCell ref="H100:J100"/>
    <mergeCell ref="B101:C101"/>
    <mergeCell ref="F101:G101"/>
    <mergeCell ref="H101:J101"/>
    <mergeCell ref="B102:C102"/>
    <mergeCell ref="F102:G102"/>
    <mergeCell ref="H102:J102"/>
    <mergeCell ref="B103:C103"/>
    <mergeCell ref="F103:G103"/>
    <mergeCell ref="H103:J103"/>
    <mergeCell ref="B104:C104"/>
    <mergeCell ref="F104:G104"/>
    <mergeCell ref="H104:J104"/>
    <mergeCell ref="B105:C105"/>
    <mergeCell ref="F105:G105"/>
    <mergeCell ref="H105:J105"/>
    <mergeCell ref="B106:C106"/>
    <mergeCell ref="F106:G106"/>
    <mergeCell ref="H106:J106"/>
    <mergeCell ref="B107:C107"/>
    <mergeCell ref="F107:G107"/>
    <mergeCell ref="H107:J107"/>
    <mergeCell ref="B108:C108"/>
    <mergeCell ref="F108:G108"/>
    <mergeCell ref="H108:J108"/>
    <mergeCell ref="B109:C109"/>
    <mergeCell ref="F109:G109"/>
    <mergeCell ref="H109:J109"/>
    <mergeCell ref="B110:C110"/>
    <mergeCell ref="F110:G110"/>
    <mergeCell ref="H110:J110"/>
    <mergeCell ref="B111:C111"/>
    <mergeCell ref="F111:G111"/>
    <mergeCell ref="H111:J111"/>
    <mergeCell ref="B112:C112"/>
    <mergeCell ref="F112:G112"/>
    <mergeCell ref="H112:J112"/>
    <mergeCell ref="B113:C113"/>
    <mergeCell ref="F113:G113"/>
    <mergeCell ref="H113:J113"/>
    <mergeCell ref="B114:C114"/>
    <mergeCell ref="F114:G114"/>
    <mergeCell ref="H114:J114"/>
    <mergeCell ref="B115:C115"/>
    <mergeCell ref="F115:G115"/>
    <mergeCell ref="H115:J115"/>
    <mergeCell ref="B116:C116"/>
    <mergeCell ref="F116:G116"/>
    <mergeCell ref="H116:J116"/>
    <mergeCell ref="B117:C117"/>
    <mergeCell ref="F117:G117"/>
    <mergeCell ref="H117:J117"/>
    <mergeCell ref="B118:C118"/>
    <mergeCell ref="F118:G118"/>
    <mergeCell ref="H118:J118"/>
    <mergeCell ref="B119:C119"/>
    <mergeCell ref="F119:G119"/>
    <mergeCell ref="H119:J119"/>
    <mergeCell ref="B120:C120"/>
    <mergeCell ref="F120:G120"/>
    <mergeCell ref="H120:J120"/>
    <mergeCell ref="B121:C121"/>
    <mergeCell ref="F121:G121"/>
    <mergeCell ref="H121:J121"/>
    <mergeCell ref="B122:C122"/>
    <mergeCell ref="F122:G122"/>
    <mergeCell ref="H122:J122"/>
    <mergeCell ref="B126:C126"/>
    <mergeCell ref="F126:G126"/>
    <mergeCell ref="H126:J126"/>
    <mergeCell ref="B123:C123"/>
    <mergeCell ref="F123:G123"/>
    <mergeCell ref="H123:J123"/>
    <mergeCell ref="B124:C124"/>
    <mergeCell ref="F124:G124"/>
    <mergeCell ref="H124:J124"/>
    <mergeCell ref="B125:C125"/>
    <mergeCell ref="F125:G125"/>
    <mergeCell ref="H125:J125"/>
  </mergeCells>
  <pageMargins left="0.39370078740157499" right="0.196850393700787" top="0.39370078740157499" bottom="0.63976377952755903" header="0.39370078740157499" footer="0.39370078740157499"/>
  <pageSetup paperSize="9" scale="98" fitToHeight="0" orientation="landscape" r:id="rId1"/>
  <headerFooter alignWithMargins="0">
    <oddFooter>&amp;L&amp;"Arial,Regular"&amp;8 LC147RP-IRI &amp;C&amp;"Arial,Regular"&amp;8Stranica &amp;P od &amp;N &amp;R&amp;"Arial,Regular"&amp;8 *Obrada LC*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RAČUN PRIHODA I RASHODA</vt:lpstr>
      <vt:lpstr>RASHODI PREMA FUNKCIJSKOJ KLASI</vt:lpstr>
      <vt:lpstr>Račun financiranja</vt:lpstr>
      <vt:lpstr>VIŠAK-MANJAK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Tajništvo</cp:lastModifiedBy>
  <cp:lastPrinted>2023-05-22T16:45:08Z</cp:lastPrinted>
  <dcterms:created xsi:type="dcterms:W3CDTF">2022-08-12T12:51:27Z</dcterms:created>
  <dcterms:modified xsi:type="dcterms:W3CDTF">2023-05-22T16:52:45Z</dcterms:modified>
</cp:coreProperties>
</file>